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FEBRER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Hoja1!$A$8:$TSP$64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G12" i="37" l="1"/>
  <c r="H12" i="37"/>
  <c r="I12" i="37"/>
  <c r="J12" i="37"/>
  <c r="K12" i="37"/>
  <c r="L12" i="37"/>
  <c r="M12" i="37"/>
  <c r="N12" i="37"/>
  <c r="O12" i="37"/>
  <c r="P12" i="37"/>
  <c r="Q12" i="37"/>
  <c r="F12" i="37"/>
  <c r="Q9" i="37"/>
  <c r="Q10" i="37"/>
  <c r="P64" i="37" l="1"/>
  <c r="P54" i="37"/>
  <c r="P40" i="37" l="1"/>
  <c r="Q39" i="37"/>
  <c r="O40" i="37"/>
  <c r="N40" i="37"/>
  <c r="L40" i="37"/>
  <c r="K40" i="37"/>
  <c r="J40" i="37"/>
  <c r="I40" i="37"/>
  <c r="H40" i="37"/>
  <c r="F40" i="37"/>
  <c r="Q24" i="37" l="1"/>
  <c r="Q76" i="37"/>
  <c r="G40" i="37" l="1"/>
  <c r="G54" i="37" l="1"/>
  <c r="H54" i="37"/>
  <c r="I54" i="37"/>
  <c r="J54" i="37"/>
  <c r="K54" i="37"/>
  <c r="L54" i="37"/>
  <c r="N54" i="37"/>
  <c r="O54" i="37"/>
  <c r="F54" i="37"/>
  <c r="Q18" i="37"/>
  <c r="G67" i="37"/>
  <c r="H67" i="37"/>
  <c r="I67" i="37"/>
  <c r="J67" i="37"/>
  <c r="K67" i="37"/>
  <c r="L67" i="37"/>
  <c r="N67" i="37"/>
  <c r="O67" i="37"/>
  <c r="P67" i="37"/>
  <c r="F67" i="37"/>
  <c r="Q66" i="37"/>
  <c r="Q67" i="37" s="1"/>
  <c r="Q28" i="37" l="1"/>
  <c r="Q70" i="37"/>
  <c r="Q22" i="37" l="1"/>
  <c r="H78" i="37"/>
  <c r="I78" i="37"/>
  <c r="J78" i="37"/>
  <c r="K78" i="37"/>
  <c r="N78" i="37"/>
  <c r="O78" i="37"/>
  <c r="P78" i="37"/>
  <c r="Q77" i="37"/>
  <c r="Q53" i="37" l="1"/>
  <c r="Q25" i="37" l="1"/>
  <c r="Q20" i="37" l="1"/>
  <c r="F131" i="37" l="1"/>
  <c r="F126" i="37"/>
  <c r="F119" i="37"/>
  <c r="F114" i="37"/>
  <c r="F109" i="37"/>
  <c r="F103" i="37"/>
  <c r="F99" i="37"/>
  <c r="F94" i="37"/>
  <c r="F89" i="37"/>
  <c r="F83" i="37"/>
  <c r="F71" i="37"/>
  <c r="F64" i="37"/>
  <c r="F61" i="37"/>
  <c r="F58" i="37"/>
  <c r="G50" i="37"/>
  <c r="H50" i="37"/>
  <c r="I50" i="37"/>
  <c r="J50" i="37"/>
  <c r="K50" i="37"/>
  <c r="L50" i="37"/>
  <c r="N50" i="37"/>
  <c r="O50" i="37"/>
  <c r="P50" i="37"/>
  <c r="F50" i="37"/>
  <c r="G47" i="37"/>
  <c r="H47" i="37"/>
  <c r="I47" i="37"/>
  <c r="J47" i="37"/>
  <c r="K47" i="37"/>
  <c r="L47" i="37"/>
  <c r="N47" i="37"/>
  <c r="O47" i="37"/>
  <c r="P47" i="37"/>
  <c r="F47" i="37"/>
  <c r="G44" i="37"/>
  <c r="H44" i="37"/>
  <c r="I44" i="37"/>
  <c r="J44" i="37"/>
  <c r="K44" i="37"/>
  <c r="L44" i="37"/>
  <c r="N44" i="37"/>
  <c r="O44" i="37"/>
  <c r="P44" i="37"/>
  <c r="F44" i="37"/>
  <c r="G103" i="37"/>
  <c r="H103" i="37"/>
  <c r="I103" i="37"/>
  <c r="J103" i="37"/>
  <c r="K103" i="37"/>
  <c r="L103" i="37"/>
  <c r="N103" i="37"/>
  <c r="O103" i="37"/>
  <c r="P103" i="37"/>
  <c r="Q101" i="37"/>
  <c r="G71" i="37"/>
  <c r="H71" i="37"/>
  <c r="I71" i="37"/>
  <c r="J71" i="37"/>
  <c r="K71" i="37"/>
  <c r="L71" i="37"/>
  <c r="N71" i="37"/>
  <c r="O71" i="37"/>
  <c r="P71" i="37"/>
  <c r="G109" i="37" l="1"/>
  <c r="H109" i="37"/>
  <c r="I109" i="37"/>
  <c r="J109" i="37"/>
  <c r="K109" i="37"/>
  <c r="L109" i="37"/>
  <c r="N109" i="37"/>
  <c r="O109" i="37"/>
  <c r="P109" i="37"/>
  <c r="G58" i="37"/>
  <c r="H58" i="37"/>
  <c r="I58" i="37"/>
  <c r="J58" i="37"/>
  <c r="K58" i="37"/>
  <c r="L58" i="37"/>
  <c r="N58" i="37"/>
  <c r="O58" i="37"/>
  <c r="P58" i="37"/>
  <c r="H32" i="37"/>
  <c r="J32" i="37"/>
  <c r="K32" i="37"/>
  <c r="N32" i="37"/>
  <c r="O32" i="37"/>
  <c r="P32" i="37"/>
  <c r="Q108" i="37"/>
  <c r="Q19" i="37"/>
  <c r="Q56" i="37"/>
  <c r="Q38" i="37" l="1"/>
  <c r="Q69" i="37"/>
  <c r="Q63" i="37" l="1"/>
  <c r="Q64" i="37" s="1"/>
  <c r="G64" i="37"/>
  <c r="H64" i="37"/>
  <c r="I64" i="37"/>
  <c r="J64" i="37"/>
  <c r="K64" i="37"/>
  <c r="L64" i="37"/>
  <c r="N64" i="37"/>
  <c r="O64" i="37"/>
  <c r="Q81" i="37"/>
  <c r="G16" i="37" l="1"/>
  <c r="H16" i="37"/>
  <c r="I16" i="37"/>
  <c r="J16" i="37"/>
  <c r="K16" i="37"/>
  <c r="L16" i="37"/>
  <c r="N16" i="37"/>
  <c r="O16" i="37"/>
  <c r="P16" i="37"/>
  <c r="F16" i="37"/>
  <c r="G99" i="37" l="1"/>
  <c r="H99" i="37"/>
  <c r="I99" i="37"/>
  <c r="J99" i="37"/>
  <c r="K99" i="37"/>
  <c r="L99" i="37"/>
  <c r="N99" i="37"/>
  <c r="O99" i="37"/>
  <c r="P99" i="37"/>
  <c r="G114" i="37"/>
  <c r="H114" i="37"/>
  <c r="I114" i="37"/>
  <c r="J114" i="37"/>
  <c r="K114" i="37"/>
  <c r="L114" i="37"/>
  <c r="N114" i="37"/>
  <c r="O114" i="37"/>
  <c r="P114" i="37"/>
  <c r="G126" i="37"/>
  <c r="H126" i="37"/>
  <c r="I126" i="37"/>
  <c r="J126" i="37"/>
  <c r="K126" i="37"/>
  <c r="L126" i="37"/>
  <c r="N126" i="37"/>
  <c r="O126" i="37"/>
  <c r="P126" i="37"/>
  <c r="G89" i="37"/>
  <c r="H89" i="37"/>
  <c r="I89" i="37"/>
  <c r="J89" i="37"/>
  <c r="K89" i="37"/>
  <c r="L89" i="37"/>
  <c r="N89" i="37"/>
  <c r="O89" i="37"/>
  <c r="P89" i="37"/>
  <c r="G119" i="37"/>
  <c r="H119" i="37"/>
  <c r="I119" i="37"/>
  <c r="J119" i="37"/>
  <c r="K119" i="37"/>
  <c r="L119" i="37"/>
  <c r="N119" i="37"/>
  <c r="O119" i="37"/>
  <c r="P119" i="37"/>
  <c r="G94" i="37"/>
  <c r="H94" i="37"/>
  <c r="I94" i="37"/>
  <c r="J94" i="37"/>
  <c r="K94" i="37"/>
  <c r="L94" i="37"/>
  <c r="N94" i="37"/>
  <c r="O94" i="37"/>
  <c r="P94" i="37"/>
  <c r="G131" i="37"/>
  <c r="H131" i="37"/>
  <c r="I131" i="37"/>
  <c r="J131" i="37"/>
  <c r="K131" i="37"/>
  <c r="L131" i="37"/>
  <c r="N131" i="37"/>
  <c r="O131" i="37"/>
  <c r="P131" i="37"/>
  <c r="G83" i="37"/>
  <c r="H83" i="37"/>
  <c r="I83" i="37"/>
  <c r="J83" i="37"/>
  <c r="K83" i="37"/>
  <c r="L83" i="37"/>
  <c r="N83" i="37"/>
  <c r="O83" i="37"/>
  <c r="P83" i="37"/>
  <c r="G61" i="37"/>
  <c r="H61" i="37"/>
  <c r="I61" i="37"/>
  <c r="J61" i="37"/>
  <c r="K61" i="37"/>
  <c r="L61" i="37"/>
  <c r="N61" i="37"/>
  <c r="O61" i="37"/>
  <c r="P61" i="37"/>
  <c r="Q14" i="37"/>
  <c r="Q15" i="37"/>
  <c r="Q21" i="37"/>
  <c r="Q23" i="37"/>
  <c r="Q26" i="37"/>
  <c r="Q29" i="37"/>
  <c r="Q30" i="37"/>
  <c r="Q31" i="37"/>
  <c r="Q34" i="37"/>
  <c r="Q35" i="37"/>
  <c r="Q36" i="37"/>
  <c r="Q37" i="37"/>
  <c r="Q46" i="37"/>
  <c r="Q42" i="37"/>
  <c r="Q43" i="37"/>
  <c r="Q49" i="37"/>
  <c r="Q50" i="37" s="1"/>
  <c r="Q52" i="37"/>
  <c r="Q54" i="37" s="1"/>
  <c r="Q57" i="37"/>
  <c r="Q60" i="37"/>
  <c r="Q71" i="37"/>
  <c r="Q80" i="37"/>
  <c r="Q82" i="37"/>
  <c r="Q128" i="37"/>
  <c r="Q129" i="37"/>
  <c r="Q130" i="37"/>
  <c r="Q105" i="37"/>
  <c r="Q106" i="37"/>
  <c r="Q107" i="37"/>
  <c r="Q91" i="37"/>
  <c r="Q92" i="37"/>
  <c r="Q93" i="37"/>
  <c r="Q116" i="37"/>
  <c r="Q117" i="37"/>
  <c r="Q118" i="37"/>
  <c r="Q85" i="37"/>
  <c r="Q86" i="37"/>
  <c r="Q87" i="37"/>
  <c r="Q88" i="37"/>
  <c r="Q121" i="37"/>
  <c r="Q122" i="37"/>
  <c r="Q123" i="37"/>
  <c r="Q124" i="37"/>
  <c r="Q125" i="37"/>
  <c r="Q111" i="37"/>
  <c r="Q112" i="37"/>
  <c r="Q113" i="37"/>
  <c r="Q73" i="37"/>
  <c r="Q74" i="37"/>
  <c r="Q75" i="37"/>
  <c r="Q96" i="37"/>
  <c r="Q97" i="37"/>
  <c r="Q98" i="37"/>
  <c r="Q102" i="37"/>
  <c r="Q103" i="37" s="1"/>
  <c r="Q11" i="37"/>
  <c r="Q40" i="37" l="1"/>
  <c r="Q131" i="37"/>
  <c r="Q126" i="37"/>
  <c r="Q119" i="37"/>
  <c r="Q114" i="37"/>
  <c r="Q109" i="37"/>
  <c r="Q99" i="37"/>
  <c r="Q47" i="37"/>
  <c r="Q44" i="37"/>
  <c r="Q58" i="37"/>
  <c r="Q16" i="37"/>
  <c r="Q89" i="37"/>
  <c r="Q94" i="37"/>
  <c r="Q83" i="37"/>
  <c r="Q61" i="37"/>
  <c r="L27" i="37" l="1"/>
  <c r="L32" i="37" s="1"/>
  <c r="I27" i="37"/>
  <c r="I32" i="37" s="1"/>
  <c r="G27" i="37"/>
  <c r="G32" i="37" s="1"/>
  <c r="F27" i="37"/>
  <c r="F32" i="37" s="1"/>
  <c r="Q27" i="37" l="1"/>
  <c r="Q32" i="37" s="1"/>
  <c r="F78" i="37" l="1"/>
  <c r="G78" i="37"/>
  <c r="L78" i="37"/>
  <c r="Q78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<sst xmlns="http://schemas.openxmlformats.org/spreadsheetml/2006/main" count="2163" uniqueCount="425">
  <si>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</si>
  <si>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</si>
  <si>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</si>
  <si>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</si>
  <si>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</si>
  <si>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</si>
  <si>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</si>
  <si>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</si>
  <si>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</si>
  <si>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</si>
  <si>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</si>
  <si>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</si>
  <si>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</si>
  <si>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</si>
  <si>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</si>
  <si>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</si>
  <si>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</si>
  <si>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</si>
  <si>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</si>
  <si>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</si>
  <si>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</si>
  <si>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</si>
  <si>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</si>
  <si>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</si>
  <si>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</si>
  <si>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</si>
  <si>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</si>
  <si>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</si>
  <si>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</si>
  <si>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</si>
  <si>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</si>
  <si>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</si>
  <si>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</si>
  <si>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</si>
  <si>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</si>
  <si>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</si>
  <si>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</si>
  <si>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</si>
  <si>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</si>
  <si>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</si>
  <si>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</si>
  <si>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</si>
  <si>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</si>
  <si>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</si>
  <si>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</si>
  <si>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</si>
  <si>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</si>
  <si>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</si>
  <si>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</si>
  <si>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</si>
  <si>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</si>
  <si>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</si>
  <si>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</si>
  <si>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</si>
  <si>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</si>
  <si>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</si>
  <si>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</si>
  <si>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</si>
  <si>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</si>
  <si>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</si>
  <si>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</si>
  <si>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</si>
  <si>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</si>
  <si>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</si>
  <si>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</si>
  <si>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</si>
  <si>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</si>
  <si>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</si>
  <si>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</si>
  <si>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</si>
  <si>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</si>
  <si>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</si>
  <si>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</si>
  <si>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</si>
  <si>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</si>
  <si>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</si>
  <si>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</si>
  <si>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</si>
  <si>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</si>
  <si>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</si>
  <si>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</si>
  <si>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</si>
  <si>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</si>
  <si>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</si>
  <si>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</si>
  <si>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</si>
  <si>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</si>
  <si>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</si>
  <si>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</si>
  <si>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</si>
  <si>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</si>
  <si>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</si>
  <si>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</si>
  <si>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</si>
  <si>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</si>
  <si>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</si>
  <si>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</si>
  <si>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</si>
  <si>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</si>
  <si>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</si>
  <si>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</si>
  <si>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</si>
  <si>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</si>
  <si>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</si>
  <si>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</si>
  <si>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</si>
  <si>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</si>
  <si>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</si>
  <si>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</si>
  <si>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</si>
  <si>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</si>
  <si>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</si>
  <si>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</si>
  <si>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</si>
  <si>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</si>
  <si>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</si>
  <si>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</si>
  <si>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</si>
  <si>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</si>
  <si>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</si>
  <si>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</si>
  <si>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</si>
  <si>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</si>
  <si>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</si>
  <si>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</si>
  <si>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</si>
  <si>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</si>
  <si>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</si>
  <si>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</si>
  <si>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</si>
  <si>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</si>
  <si>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</si>
  <si>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</si>
  <si>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</si>
  <si>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</si>
  <si>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</si>
  <si>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</si>
  <si>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</si>
  <si>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</si>
  <si>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</si>
  <si>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</si>
  <si>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</si>
  <si>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</si>
  <si>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</si>
  <si>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</si>
  <si>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</si>
  <si>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</si>
  <si>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</si>
  <si>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</si>
  <si>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</si>
  <si>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</si>
  <si>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</si>
  <si>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</si>
  <si>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</si>
  <si>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</si>
  <si>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</si>
  <si>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</si>
  <si>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</si>
  <si>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</si>
  <si>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</si>
  <si>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</si>
  <si>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</si>
  <si>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</si>
  <si>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</si>
  <si>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</si>
  <si>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</si>
  <si>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</si>
  <si>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</si>
  <si>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</si>
  <si>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</si>
  <si>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</si>
  <si>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</si>
  <si>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</si>
  <si>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</si>
  <si>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</si>
  <si>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</si>
  <si>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</si>
  <si>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</si>
  <si>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</si>
  <si>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</si>
  <si>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</si>
  <si>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</si>
  <si>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</si>
  <si>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</si>
  <si>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</si>
  <si>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</si>
  <si>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</si>
  <si>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</si>
  <si>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</si>
  <si>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</si>
  <si>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</si>
  <si>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</si>
  <si>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</si>
  <si>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</si>
  <si>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</si>
  <si>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</si>
  <si>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</si>
  <si>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</si>
  <si>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</si>
  <si>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</si>
  <si>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</si>
  <si>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</si>
  <si>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</si>
  <si>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</si>
  <si>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</si>
  <si>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</si>
  <si>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</si>
  <si>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</si>
  <si>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</si>
  <si>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</si>
  <si>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</si>
  <si>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</si>
  <si>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</si>
  <si>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</si>
  <si>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</si>
  <si>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</si>
  <si>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</si>
  <si>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</si>
  <si>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</si>
  <si>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</si>
  <si>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</si>
  <si>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</si>
  <si>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</si>
  <si>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</si>
  <si>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</si>
  <si>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</si>
  <si>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</si>
  <si>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</si>
  <si>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</si>
  <si>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</si>
  <si>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</si>
  <si>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</si>
  <si>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</si>
  <si>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</si>
  <si>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</si>
  <si>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</si>
  <si>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</si>
  <si>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</si>
  <si>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</si>
  <si>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</si>
  <si>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</si>
  <si>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</si>
  <si>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</si>
  <si>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</si>
  <si>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</si>
  <si>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</si>
  <si>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</si>
  <si>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</si>
  <si>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</si>
  <si>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</si>
  <si>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</si>
  <si>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</si>
  <si>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</si>
  <si>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</si>
  <si>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</si>
  <si>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</si>
  <si>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</si>
  <si>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</si>
  <si>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</si>
  <si>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</si>
  <si>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</si>
  <si>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</si>
  <si>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</si>
  <si>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</si>
  <si>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</si>
  <si>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</si>
  <si>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</si>
  <si>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</si>
  <si>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</si>
  <si>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</si>
  <si>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</si>
  <si>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</si>
  <si>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</si>
  <si>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</si>
  <si>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</si>
  <si>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</si>
  <si>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</si>
  <si>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</si>
  <si>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</si>
  <si>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</si>
  <si>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</si>
  <si>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</si>
  <si>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</si>
  <si>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</si>
  <si>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</si>
  <si>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</si>
  <si>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</si>
  <si>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</si>
  <si>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</si>
  <si>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</si>
  <si>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</si>
  <si>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</si>
  <si>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</si>
  <si>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</si>
  <si>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</si>
  <si>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</si>
  <si>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</si>
  <si>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</si>
  <si>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</si>
  <si>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</si>
  <si>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</si>
  <si>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</si>
  <si>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</si>
  <si>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</si>
  <si>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</si>
  <si>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</si>
  <si>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</si>
  <si>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</si>
  <si>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</si>
  <si>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</si>
  <si>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</si>
  <si>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</si>
  <si>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</si>
  <si>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</si>
  <si>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</si>
  <si>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</si>
  <si>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</si>
  <si>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</si>
  <si>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</si>
  <si>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</si>
  <si>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</si>
  <si>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</si>
  <si>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</si>
  <si>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</si>
  <si>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</si>
  <si>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</si>
  <si>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</si>
  <si>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</si>
  <si>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</si>
  <si>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</si>
  <si>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</si>
  <si>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</si>
  <si>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</si>
  <si>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</si>
  <si>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</si>
  <si>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</si>
  <si>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</si>
  <si>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</si>
  <si>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</si>
  <si>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</si>
  <si>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</si>
  <si>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</si>
  <si>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</si>
  <si>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Auditor Interno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</si>
  <si>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</si>
  <si>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</si>
  <si>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</si>
  <si>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</si>
  <si>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</si>
  <si>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</si>
  <si>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</si>
  <si>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</si>
  <si>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</si>
  <si>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</si>
  <si>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</si>
  <si>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</si>
  <si>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</si>
  <si>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</si>
  <si>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</si>
  <si>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</si>
  <si>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</si>
  <si>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</si>
  <si>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</si>
  <si>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</si>
  <si>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</si>
  <si>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</si>
  <si>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</si>
  <si>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</si>
  <si>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</si>
  <si>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</si>
  <si>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</si>
  <si>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</si>
  <si>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</si>
  <si>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</si>
  <si>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</si>
  <si>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</si>
  <si>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</si>
  <si>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</si>
  <si>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</si>
  <si>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</si>
  <si>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</si>
  <si>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</si>
  <si>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</si>
  <si>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</si>
  <si>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</si>
  <si>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</si>
  <si>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</si>
  <si>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</si>
  <si>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</si>
  <si>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</si>
  <si>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</si>
  <si>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</si>
  <si>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</si>
  <si>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</si>
  <si>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</si>
  <si>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</si>
  <si>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</si>
  <si>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</si>
  <si>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</si>
  <si>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</si>
  <si>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</si>
  <si>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</si>
  <si>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</si>
  <si>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</si>
  <si>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</si>
  <si>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</si>
  <si>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</si>
  <si>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</si>
  <si>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</si>
  <si>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</si>
  <si>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DIRECCION DE ATENCIÓN Y ASESORÍA JURIDICA</t>
  </si>
  <si>
    <t>DIRECCION DE ATENCIÓN SOCIAL</t>
  </si>
  <si>
    <t>UNIDAD DE ATENCIÓN PSICOLÓGICA</t>
  </si>
  <si>
    <t>SEGUNDA PARTE AGUINALDO (50%)</t>
  </si>
  <si>
    <t>Lesbia Noemi Roca Luch</t>
  </si>
  <si>
    <t>Asistente de Recursos Humanos</t>
  </si>
  <si>
    <t>UNIDAD DE COMUNICACIÓN SOCIAL Y RELACIONES PÚBLICAS</t>
  </si>
  <si>
    <t xml:space="preserve">UNIDAD DE PROYECTOS Y COOPERACIÓN </t>
  </si>
  <si>
    <t>Revisión: Ana Isabel Tipaz Coxaj</t>
  </si>
  <si>
    <t>SALARIO DEVENGADO POR LOS EMPLEADOS PUBLICOS DE DEMI RENGLON 011 CORRESPONDIENTE AL MES DE FEBRERO 2025</t>
  </si>
  <si>
    <t>TOTAL FEBRERO</t>
  </si>
  <si>
    <t>María Xol</t>
  </si>
  <si>
    <t>Salario proporcional del mes de Enero, más (+) salario del mes de febrero del año 2025</t>
  </si>
  <si>
    <t>26</t>
  </si>
  <si>
    <t>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</si>
</sst>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6" fillId="0" borderId="1" xfId="4" applyFont="1" applyFill="1" applyBorder="1" applyAlignment="1">
      <alignment horizontal="left" vertical="center" wrapText="1"/>
    </xf>
    <xf numFmtId="0" fontId="22" fillId="0" borderId="1" xfId="4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4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69" fontId="20" fillId="0" borderId="1" xfId="3" applyNumberFormat="1" applyFont="1" applyFill="1" applyBorder="1" applyAlignment="1">
      <alignment horizontal="right" vertical="center" wrapText="1"/>
    </xf>
    <xf numFmtId="169" fontId="21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2" t="s">
        <v>186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9" s="38" customFormat="1" ht="15" customHeight="1" x14ac:dyDescent="0.25">
      <c r="A2" s="193" t="s">
        <v>0</v>
      </c>
      <c r="B2" s="193" t="s">
        <v>1</v>
      </c>
      <c r="C2" s="195" t="s">
        <v>10</v>
      </c>
      <c r="D2" s="195" t="s">
        <v>117</v>
      </c>
      <c r="E2" s="193" t="s">
        <v>2</v>
      </c>
      <c r="F2" s="193" t="s">
        <v>3</v>
      </c>
      <c r="G2" s="197" t="s">
        <v>73</v>
      </c>
      <c r="H2" s="199" t="s">
        <v>125</v>
      </c>
      <c r="I2" s="200" t="s">
        <v>126</v>
      </c>
      <c r="J2" s="201" t="s">
        <v>127</v>
      </c>
      <c r="K2" s="201" t="s">
        <v>128</v>
      </c>
      <c r="L2" s="201" t="s">
        <v>129</v>
      </c>
      <c r="M2" s="199" t="s">
        <v>130</v>
      </c>
      <c r="N2" s="199" t="s">
        <v>131</v>
      </c>
      <c r="O2" s="206" t="s">
        <v>190</v>
      </c>
      <c r="P2" s="202" t="s">
        <v>132</v>
      </c>
      <c r="Q2" s="202" t="s">
        <v>134</v>
      </c>
      <c r="R2" s="202" t="s">
        <v>133</v>
      </c>
      <c r="S2" s="204" t="s">
        <v>4</v>
      </c>
    </row>
    <row r="3" spans="1:19" s="38" customFormat="1" ht="58.5" customHeight="1" x14ac:dyDescent="0.25">
      <c r="A3" s="194"/>
      <c r="B3" s="194"/>
      <c r="C3" s="196"/>
      <c r="D3" s="196"/>
      <c r="E3" s="194"/>
      <c r="F3" s="194"/>
      <c r="G3" s="198"/>
      <c r="H3" s="199"/>
      <c r="I3" s="200"/>
      <c r="J3" s="201"/>
      <c r="K3" s="201"/>
      <c r="L3" s="201"/>
      <c r="M3" s="199"/>
      <c r="N3" s="199"/>
      <c r="O3" s="206"/>
      <c r="P3" s="203"/>
      <c r="Q3" s="203"/>
      <c r="R3" s="203"/>
      <c r="S3" s="205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2" t="s">
        <v>186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9" s="38" customFormat="1" ht="15" customHeight="1" x14ac:dyDescent="0.25">
      <c r="A2" s="193" t="s">
        <v>0</v>
      </c>
      <c r="B2" s="193" t="s">
        <v>1</v>
      </c>
      <c r="C2" s="195" t="s">
        <v>10</v>
      </c>
      <c r="D2" s="195" t="s">
        <v>117</v>
      </c>
      <c r="E2" s="193" t="s">
        <v>2</v>
      </c>
      <c r="F2" s="193" t="s">
        <v>3</v>
      </c>
      <c r="G2" s="197" t="s">
        <v>73</v>
      </c>
      <c r="H2" s="199" t="s">
        <v>125</v>
      </c>
      <c r="I2" s="200" t="s">
        <v>126</v>
      </c>
      <c r="J2" s="201" t="s">
        <v>127</v>
      </c>
      <c r="K2" s="201" t="s">
        <v>128</v>
      </c>
      <c r="L2" s="201" t="s">
        <v>129</v>
      </c>
      <c r="M2" s="199" t="s">
        <v>130</v>
      </c>
      <c r="N2" s="199" t="s">
        <v>131</v>
      </c>
      <c r="O2" s="206" t="s">
        <v>190</v>
      </c>
      <c r="P2" s="202" t="s">
        <v>132</v>
      </c>
      <c r="Q2" s="202" t="s">
        <v>134</v>
      </c>
      <c r="R2" s="202" t="s">
        <v>133</v>
      </c>
      <c r="S2" s="204" t="s">
        <v>4</v>
      </c>
    </row>
    <row r="3" spans="1:19" s="38" customFormat="1" ht="58.5" customHeight="1" x14ac:dyDescent="0.25">
      <c r="A3" s="194"/>
      <c r="B3" s="194"/>
      <c r="C3" s="196"/>
      <c r="D3" s="196"/>
      <c r="E3" s="194"/>
      <c r="F3" s="194"/>
      <c r="G3" s="198"/>
      <c r="H3" s="199"/>
      <c r="I3" s="200"/>
      <c r="J3" s="201"/>
      <c r="K3" s="201"/>
      <c r="L3" s="201"/>
      <c r="M3" s="199"/>
      <c r="N3" s="199"/>
      <c r="O3" s="206"/>
      <c r="P3" s="203"/>
      <c r="Q3" s="203"/>
      <c r="R3" s="203"/>
      <c r="S3" s="205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2" t="s">
        <v>186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86"/>
    </row>
    <row r="2" spans="1:25" s="38" customFormat="1" ht="15" customHeight="1" x14ac:dyDescent="0.25">
      <c r="A2" s="193" t="s">
        <v>0</v>
      </c>
      <c r="B2" s="195" t="s">
        <v>1</v>
      </c>
      <c r="C2" s="195" t="s">
        <v>10</v>
      </c>
      <c r="D2" s="195" t="s">
        <v>117</v>
      </c>
      <c r="E2" s="193" t="s">
        <v>2</v>
      </c>
      <c r="F2" s="193" t="s">
        <v>3</v>
      </c>
      <c r="G2" s="197" t="s">
        <v>73</v>
      </c>
      <c r="H2" s="197" t="s">
        <v>215</v>
      </c>
      <c r="I2" s="199" t="s">
        <v>125</v>
      </c>
      <c r="J2" s="210" t="s">
        <v>210</v>
      </c>
      <c r="K2" s="200" t="s">
        <v>126</v>
      </c>
      <c r="L2" s="201" t="s">
        <v>128</v>
      </c>
      <c r="M2" s="199" t="s">
        <v>130</v>
      </c>
      <c r="N2" s="210" t="s">
        <v>211</v>
      </c>
      <c r="O2" s="201" t="s">
        <v>127</v>
      </c>
      <c r="P2" s="210" t="s">
        <v>212</v>
      </c>
      <c r="Q2" s="201" t="s">
        <v>129</v>
      </c>
      <c r="R2" s="213" t="s">
        <v>213</v>
      </c>
      <c r="S2" s="199" t="s">
        <v>131</v>
      </c>
      <c r="T2" s="210" t="s">
        <v>214</v>
      </c>
      <c r="U2" s="206" t="s">
        <v>190</v>
      </c>
      <c r="V2" s="202" t="s">
        <v>132</v>
      </c>
      <c r="W2" s="202" t="s">
        <v>134</v>
      </c>
      <c r="X2" s="202" t="s">
        <v>133</v>
      </c>
      <c r="Y2" s="204" t="s">
        <v>4</v>
      </c>
    </row>
    <row r="3" spans="1:25" s="38" customFormat="1" ht="58.5" customHeight="1" x14ac:dyDescent="0.25">
      <c r="A3" s="194"/>
      <c r="B3" s="196"/>
      <c r="C3" s="196"/>
      <c r="D3" s="196"/>
      <c r="E3" s="194"/>
      <c r="F3" s="194"/>
      <c r="G3" s="198"/>
      <c r="H3" s="212"/>
      <c r="I3" s="199"/>
      <c r="J3" s="210"/>
      <c r="K3" s="200"/>
      <c r="L3" s="201"/>
      <c r="M3" s="199"/>
      <c r="N3" s="210"/>
      <c r="O3" s="201"/>
      <c r="P3" s="210"/>
      <c r="Q3" s="201"/>
      <c r="R3" s="213"/>
      <c r="S3" s="199"/>
      <c r="T3" s="210"/>
      <c r="U3" s="206"/>
      <c r="V3" s="203"/>
      <c r="W3" s="203"/>
      <c r="X3" s="203"/>
      <c r="Y3" s="205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07" t="s">
        <v>218</v>
      </c>
      <c r="C14" s="208"/>
      <c r="D14" s="208"/>
      <c r="E14" s="208"/>
      <c r="F14" s="208"/>
      <c r="G14" s="209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07" t="s">
        <v>220</v>
      </c>
      <c r="C18" s="208"/>
      <c r="D18" s="208"/>
      <c r="E18" s="208"/>
      <c r="F18" s="208"/>
      <c r="G18" s="209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07" t="s">
        <v>221</v>
      </c>
      <c r="C22" s="208"/>
      <c r="D22" s="208"/>
      <c r="E22" s="208"/>
      <c r="F22" s="208"/>
      <c r="G22" s="209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07" t="s">
        <v>222</v>
      </c>
      <c r="C27" s="208"/>
      <c r="D27" s="208"/>
      <c r="E27" s="208"/>
      <c r="F27" s="208"/>
      <c r="G27" s="209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07" t="s">
        <v>223</v>
      </c>
      <c r="C35" s="208"/>
      <c r="D35" s="208"/>
      <c r="E35" s="208"/>
      <c r="F35" s="208"/>
      <c r="G35" s="209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07" t="s">
        <v>224</v>
      </c>
      <c r="C41" s="208"/>
      <c r="D41" s="208"/>
      <c r="E41" s="208"/>
      <c r="F41" s="208"/>
      <c r="G41" s="209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07" t="s">
        <v>219</v>
      </c>
      <c r="C47" s="208"/>
      <c r="D47" s="208"/>
      <c r="E47" s="208"/>
      <c r="F47" s="208"/>
      <c r="G47" s="209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2" t="s">
        <v>186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9" s="38" customFormat="1" ht="15" customHeight="1" x14ac:dyDescent="0.25">
      <c r="A2" s="193" t="s">
        <v>0</v>
      </c>
      <c r="B2" s="193" t="s">
        <v>1</v>
      </c>
      <c r="C2" s="195" t="s">
        <v>10</v>
      </c>
      <c r="D2" s="195" t="s">
        <v>117</v>
      </c>
      <c r="E2" s="193" t="s">
        <v>2</v>
      </c>
      <c r="F2" s="193" t="s">
        <v>3</v>
      </c>
      <c r="G2" s="197" t="s">
        <v>73</v>
      </c>
      <c r="H2" s="199" t="s">
        <v>125</v>
      </c>
      <c r="I2" s="200" t="s">
        <v>126</v>
      </c>
      <c r="J2" s="201" t="s">
        <v>127</v>
      </c>
      <c r="K2" s="201" t="s">
        <v>128</v>
      </c>
      <c r="L2" s="201" t="s">
        <v>129</v>
      </c>
      <c r="M2" s="199" t="s">
        <v>130</v>
      </c>
      <c r="N2" s="199" t="s">
        <v>131</v>
      </c>
      <c r="O2" s="206" t="s">
        <v>190</v>
      </c>
      <c r="P2" s="202" t="s">
        <v>132</v>
      </c>
      <c r="Q2" s="202" t="s">
        <v>134</v>
      </c>
      <c r="R2" s="202" t="s">
        <v>133</v>
      </c>
      <c r="S2" s="204" t="s">
        <v>4</v>
      </c>
    </row>
    <row r="3" spans="1:19" s="38" customFormat="1" ht="58.5" customHeight="1" x14ac:dyDescent="0.25">
      <c r="A3" s="194"/>
      <c r="B3" s="194"/>
      <c r="C3" s="196"/>
      <c r="D3" s="196"/>
      <c r="E3" s="194"/>
      <c r="F3" s="194"/>
      <c r="G3" s="198"/>
      <c r="H3" s="199"/>
      <c r="I3" s="200"/>
      <c r="J3" s="201"/>
      <c r="K3" s="201"/>
      <c r="L3" s="201"/>
      <c r="M3" s="199"/>
      <c r="N3" s="199"/>
      <c r="O3" s="206"/>
      <c r="P3" s="203"/>
      <c r="Q3" s="203"/>
      <c r="R3" s="203"/>
      <c r="S3" s="205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tabSelected="1" view="pageLayout" zoomScale="80" zoomScaleNormal="100" zoomScalePageLayoutView="80" workbookViewId="0">
      <selection activeCell="B8" sqref="B8"/>
    </sheetView>
  </sheetViews>
  <sheetFormatPr baseColWidth="10" defaultColWidth="10.85546875" defaultRowHeight="15" x14ac:dyDescent="0.25"/>
  <cols>
    <col min="1" max="1" width="3.5703125" style="141" customWidth="1"/>
    <col min="2" max="2" width="30.28515625" style="139" customWidth="1"/>
    <col min="3" max="3" width="26" style="131" customWidth="1"/>
    <col min="4" max="4" width="22.85546875" style="140" customWidth="1"/>
    <col min="5" max="5" width="8.710937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8.7109375" style="142" customWidth="1"/>
    <col min="14" max="14" width="12" style="143" customWidth="1"/>
    <col min="15" max="15" width="10.28515625" style="143" customWidth="1"/>
    <col min="16" max="16" width="13.28515625" style="143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14" t="s">
        <v>274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8" customHeight="1" x14ac:dyDescent="0.25">
      <c r="A2" s="214" t="s">
        <v>418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ht="18" customHeight="1" x14ac:dyDescent="0.25">
      <c r="A3" s="214" t="s">
        <v>356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1:18" ht="18" customHeight="1" x14ac:dyDescent="0.25">
      <c r="A4" s="215" t="s">
        <v>318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</row>
    <row r="5" spans="1:18" ht="14.25" customHeight="1" x14ac:dyDescent="0.25">
      <c r="A5" s="191"/>
      <c r="B5" s="130"/>
      <c r="C5" s="190"/>
      <c r="D5" s="13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8" ht="21" x14ac:dyDescent="0.25">
      <c r="A6" s="191"/>
      <c r="B6" s="215" t="s">
        <v>419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</row>
    <row r="7" spans="1:18" ht="15" customHeight="1" x14ac:dyDescent="0.25">
      <c r="A7" s="191"/>
      <c r="B7" s="130"/>
      <c r="C7" s="190"/>
      <c r="D7" s="13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8" s="133" customFormat="1" ht="58.5" customHeight="1" x14ac:dyDescent="0.25">
      <c r="A8" s="145" t="s">
        <v>0</v>
      </c>
      <c r="B8" s="146" t="s">
        <v>270</v>
      </c>
      <c r="C8" s="146" t="s">
        <v>10</v>
      </c>
      <c r="D8" s="146" t="s">
        <v>2</v>
      </c>
      <c r="E8" s="146" t="s">
        <v>73</v>
      </c>
      <c r="F8" s="146" t="s">
        <v>294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319</v>
      </c>
      <c r="N8" s="149" t="s">
        <v>370</v>
      </c>
      <c r="O8" s="149" t="s">
        <v>359</v>
      </c>
      <c r="P8" s="149" t="s">
        <v>413</v>
      </c>
      <c r="Q8" s="149" t="s">
        <v>420</v>
      </c>
      <c r="R8" s="150" t="s">
        <v>347</v>
      </c>
    </row>
    <row r="9" spans="1:18" s="133" customFormat="1" ht="58.5" customHeight="1" x14ac:dyDescent="0.25">
      <c r="A9" s="158">
        <v>1</v>
      </c>
      <c r="B9" s="152" t="s">
        <v>421</v>
      </c>
      <c r="C9" s="226" t="s">
        <v>5</v>
      </c>
      <c r="D9" s="226" t="s">
        <v>7</v>
      </c>
      <c r="E9" s="153" t="s">
        <v>74</v>
      </c>
      <c r="F9" s="227">
        <v>15096.77</v>
      </c>
      <c r="G9" s="227">
        <v>314.52</v>
      </c>
      <c r="H9" s="227">
        <v>471.77</v>
      </c>
      <c r="I9" s="227">
        <v>3774.19</v>
      </c>
      <c r="J9" s="227">
        <v>0</v>
      </c>
      <c r="K9" s="227">
        <v>0</v>
      </c>
      <c r="L9" s="227">
        <v>7548.39</v>
      </c>
      <c r="M9" s="228" t="s">
        <v>320</v>
      </c>
      <c r="N9" s="227">
        <v>0</v>
      </c>
      <c r="O9" s="227">
        <v>0</v>
      </c>
      <c r="P9" s="227">
        <v>0</v>
      </c>
      <c r="Q9" s="156">
        <f t="shared" ref="Q9:Q60" si="0">SUM(F9:P9)</f>
        <v>27205.64</v>
      </c>
      <c r="R9" s="152" t="s">
        <v>422</v>
      </c>
    </row>
    <row r="10" spans="1:18" s="134" customFormat="1" ht="30" customHeight="1" x14ac:dyDescent="0.25">
      <c r="A10" s="158">
        <v>2</v>
      </c>
      <c r="B10" s="216" t="s">
        <v>330</v>
      </c>
      <c r="C10" s="160" t="s">
        <v>26</v>
      </c>
      <c r="D10" s="161" t="s">
        <v>325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320</v>
      </c>
      <c r="N10" s="154">
        <v>0</v>
      </c>
      <c r="O10" s="154">
        <v>0</v>
      </c>
      <c r="P10" s="154">
        <v>0</v>
      </c>
      <c r="Q10" s="156">
        <f t="shared" si="0"/>
        <v>5726</v>
      </c>
      <c r="R10" s="157"/>
    </row>
    <row r="11" spans="1:18" s="134" customFormat="1" ht="30" customHeight="1" x14ac:dyDescent="0.25">
      <c r="A11" s="158">
        <v>3</v>
      </c>
      <c r="B11" s="217" t="s">
        <v>271</v>
      </c>
      <c r="C11" s="160" t="s">
        <v>26</v>
      </c>
      <c r="D11" s="161" t="s">
        <v>265</v>
      </c>
      <c r="E11" s="162" t="s">
        <v>74</v>
      </c>
      <c r="F11" s="163">
        <v>2441</v>
      </c>
      <c r="G11" s="163">
        <v>250</v>
      </c>
      <c r="H11" s="163">
        <v>0</v>
      </c>
      <c r="I11" s="163">
        <v>1500</v>
      </c>
      <c r="J11" s="163">
        <v>50</v>
      </c>
      <c r="K11" s="163">
        <v>0</v>
      </c>
      <c r="L11" s="163">
        <v>1500</v>
      </c>
      <c r="M11" s="155" t="s">
        <v>320</v>
      </c>
      <c r="N11" s="154">
        <v>0</v>
      </c>
      <c r="O11" s="154">
        <v>0</v>
      </c>
      <c r="P11" s="154">
        <v>0</v>
      </c>
      <c r="Q11" s="156">
        <f t="shared" si="0"/>
        <v>5741</v>
      </c>
      <c r="R11" s="157"/>
    </row>
    <row r="12" spans="1:18" s="134" customFormat="1" ht="15" customHeight="1" x14ac:dyDescent="0.25">
      <c r="A12" s="164"/>
      <c r="B12" s="218"/>
      <c r="C12" s="166"/>
      <c r="D12" s="167"/>
      <c r="E12" s="168"/>
      <c r="F12" s="169">
        <f>SUM(F9:F11)</f>
        <v>19978.77</v>
      </c>
      <c r="G12" s="169">
        <f t="shared" ref="G12:Q12" si="1">SUM(G9:G11)</f>
        <v>814.52</v>
      </c>
      <c r="H12" s="169">
        <f t="shared" si="1"/>
        <v>471.77</v>
      </c>
      <c r="I12" s="169">
        <f t="shared" si="1"/>
        <v>6774.1900000000005</v>
      </c>
      <c r="J12" s="169">
        <f t="shared" si="1"/>
        <v>85</v>
      </c>
      <c r="K12" s="169">
        <f t="shared" si="1"/>
        <v>0</v>
      </c>
      <c r="L12" s="169">
        <f t="shared" si="1"/>
        <v>10548.39</v>
      </c>
      <c r="M12" s="169">
        <f t="shared" si="1"/>
        <v>0</v>
      </c>
      <c r="N12" s="169">
        <f t="shared" si="1"/>
        <v>0</v>
      </c>
      <c r="O12" s="169">
        <f t="shared" si="1"/>
        <v>0</v>
      </c>
      <c r="P12" s="169">
        <f t="shared" si="1"/>
        <v>0</v>
      </c>
      <c r="Q12" s="169">
        <f t="shared" si="1"/>
        <v>38672.639999999999</v>
      </c>
      <c r="R12" s="170"/>
    </row>
    <row r="13" spans="1:18" s="134" customFormat="1" ht="29.25" customHeight="1" x14ac:dyDescent="0.25">
      <c r="A13" s="158"/>
      <c r="B13" s="219" t="s">
        <v>376</v>
      </c>
      <c r="C13" s="160"/>
      <c r="D13" s="159"/>
      <c r="E13" s="171"/>
      <c r="F13" s="172"/>
      <c r="G13" s="172"/>
      <c r="H13" s="172"/>
      <c r="I13" s="172"/>
      <c r="J13" s="172"/>
      <c r="K13" s="172"/>
      <c r="L13" s="172"/>
      <c r="M13" s="173"/>
      <c r="N13" s="172"/>
      <c r="O13" s="172"/>
      <c r="P13" s="172"/>
      <c r="Q13" s="156"/>
      <c r="R13" s="157"/>
    </row>
    <row r="14" spans="1:18" s="134" customFormat="1" ht="32.25" customHeight="1" x14ac:dyDescent="0.25">
      <c r="A14" s="151">
        <v>4</v>
      </c>
      <c r="B14" s="217" t="s">
        <v>342</v>
      </c>
      <c r="C14" s="160" t="s">
        <v>12</v>
      </c>
      <c r="D14" s="161" t="s">
        <v>343</v>
      </c>
      <c r="E14" s="162" t="s">
        <v>74</v>
      </c>
      <c r="F14" s="163">
        <v>10261</v>
      </c>
      <c r="G14" s="163">
        <v>250</v>
      </c>
      <c r="H14" s="163">
        <v>375</v>
      </c>
      <c r="I14" s="163">
        <v>0</v>
      </c>
      <c r="J14" s="163">
        <v>0</v>
      </c>
      <c r="K14" s="163">
        <v>1575</v>
      </c>
      <c r="L14" s="163">
        <v>3000</v>
      </c>
      <c r="M14" s="155" t="s">
        <v>320</v>
      </c>
      <c r="N14" s="154">
        <v>0</v>
      </c>
      <c r="O14" s="163">
        <v>0</v>
      </c>
      <c r="P14" s="163">
        <v>0</v>
      </c>
      <c r="Q14" s="156">
        <f t="shared" si="0"/>
        <v>15461</v>
      </c>
      <c r="R14" s="157"/>
    </row>
    <row r="15" spans="1:18" s="134" customFormat="1" ht="32.25" customHeight="1" x14ac:dyDescent="0.25">
      <c r="A15" s="158">
        <v>5</v>
      </c>
      <c r="B15" s="217" t="s">
        <v>352</v>
      </c>
      <c r="C15" s="160" t="s">
        <v>14</v>
      </c>
      <c r="D15" s="161" t="s">
        <v>353</v>
      </c>
      <c r="E15" s="162" t="s">
        <v>74</v>
      </c>
      <c r="F15" s="163">
        <v>6297</v>
      </c>
      <c r="G15" s="163">
        <v>250</v>
      </c>
      <c r="H15" s="163">
        <v>375</v>
      </c>
      <c r="I15" s="163">
        <v>0</v>
      </c>
      <c r="J15" s="163">
        <v>0</v>
      </c>
      <c r="K15" s="163">
        <v>0</v>
      </c>
      <c r="L15" s="163">
        <v>2000</v>
      </c>
      <c r="M15" s="155" t="s">
        <v>320</v>
      </c>
      <c r="N15" s="154">
        <v>0</v>
      </c>
      <c r="O15" s="163">
        <v>0</v>
      </c>
      <c r="P15" s="163">
        <v>0</v>
      </c>
      <c r="Q15" s="156">
        <f t="shared" si="0"/>
        <v>8922</v>
      </c>
      <c r="R15" s="157"/>
    </row>
    <row r="16" spans="1:18" s="134" customFormat="1" ht="16.5" customHeight="1" x14ac:dyDescent="0.25">
      <c r="A16" s="164"/>
      <c r="B16" s="218"/>
      <c r="C16" s="166"/>
      <c r="D16" s="167"/>
      <c r="E16" s="168"/>
      <c r="F16" s="169">
        <f>+F15+F14</f>
        <v>16558</v>
      </c>
      <c r="G16" s="169">
        <f t="shared" ref="G16:Q16" si="2">+G15+G14</f>
        <v>500</v>
      </c>
      <c r="H16" s="169">
        <f t="shared" si="2"/>
        <v>750</v>
      </c>
      <c r="I16" s="169">
        <f t="shared" si="2"/>
        <v>0</v>
      </c>
      <c r="J16" s="169">
        <f t="shared" si="2"/>
        <v>0</v>
      </c>
      <c r="K16" s="169">
        <f t="shared" si="2"/>
        <v>1575</v>
      </c>
      <c r="L16" s="169">
        <f t="shared" si="2"/>
        <v>5000</v>
      </c>
      <c r="M16" s="169"/>
      <c r="N16" s="169">
        <f t="shared" si="2"/>
        <v>0</v>
      </c>
      <c r="O16" s="169">
        <f t="shared" si="2"/>
        <v>0</v>
      </c>
      <c r="P16" s="169">
        <f t="shared" si="2"/>
        <v>0</v>
      </c>
      <c r="Q16" s="169">
        <f t="shared" si="2"/>
        <v>24383</v>
      </c>
      <c r="R16" s="170"/>
    </row>
    <row r="17" spans="1:21" s="135" customFormat="1" ht="32.25" customHeight="1" x14ac:dyDescent="0.25">
      <c r="A17" s="158"/>
      <c r="B17" s="219" t="s">
        <v>292</v>
      </c>
      <c r="C17" s="160"/>
      <c r="D17" s="161"/>
      <c r="E17" s="162"/>
      <c r="F17" s="163"/>
      <c r="G17" s="163"/>
      <c r="H17" s="163"/>
      <c r="I17" s="163"/>
      <c r="J17" s="163"/>
      <c r="K17" s="163"/>
      <c r="L17" s="163"/>
      <c r="M17" s="174"/>
      <c r="N17" s="175"/>
      <c r="O17" s="175"/>
      <c r="P17" s="175"/>
      <c r="Q17" s="156"/>
      <c r="R17" s="157"/>
    </row>
    <row r="18" spans="1:21" s="135" customFormat="1" ht="30" customHeight="1" x14ac:dyDescent="0.25">
      <c r="A18" s="158">
        <v>6</v>
      </c>
      <c r="B18" s="217" t="s">
        <v>374</v>
      </c>
      <c r="C18" s="160" t="s">
        <v>12</v>
      </c>
      <c r="D18" s="161" t="s">
        <v>405</v>
      </c>
      <c r="E18" s="162" t="s">
        <v>74</v>
      </c>
      <c r="F18" s="163">
        <v>10261</v>
      </c>
      <c r="G18" s="163">
        <v>250</v>
      </c>
      <c r="H18" s="163">
        <v>375</v>
      </c>
      <c r="I18" s="163">
        <v>0</v>
      </c>
      <c r="J18" s="163">
        <v>0</v>
      </c>
      <c r="K18" s="163">
        <v>1575</v>
      </c>
      <c r="L18" s="163">
        <v>3000</v>
      </c>
      <c r="M18" s="155" t="s">
        <v>320</v>
      </c>
      <c r="N18" s="154">
        <v>0</v>
      </c>
      <c r="O18" s="163">
        <v>0</v>
      </c>
      <c r="P18" s="163">
        <v>0</v>
      </c>
      <c r="Q18" s="156">
        <f t="shared" si="0"/>
        <v>15461</v>
      </c>
      <c r="R18" s="157"/>
      <c r="U18" s="136"/>
    </row>
    <row r="19" spans="1:21" s="135" customFormat="1" ht="30" customHeight="1" x14ac:dyDescent="0.25">
      <c r="A19" s="158">
        <v>7</v>
      </c>
      <c r="B19" s="217" t="s">
        <v>392</v>
      </c>
      <c r="C19" s="160" t="s">
        <v>29</v>
      </c>
      <c r="D19" s="161" t="s">
        <v>406</v>
      </c>
      <c r="E19" s="162" t="s">
        <v>74</v>
      </c>
      <c r="F19" s="163">
        <v>5835</v>
      </c>
      <c r="G19" s="163">
        <v>250</v>
      </c>
      <c r="H19" s="163">
        <v>375</v>
      </c>
      <c r="I19" s="163">
        <v>0</v>
      </c>
      <c r="J19" s="163">
        <v>0</v>
      </c>
      <c r="K19" s="163">
        <v>0</v>
      </c>
      <c r="L19" s="163">
        <v>2000</v>
      </c>
      <c r="M19" s="155" t="s">
        <v>320</v>
      </c>
      <c r="N19" s="154">
        <v>0</v>
      </c>
      <c r="O19" s="163">
        <v>0</v>
      </c>
      <c r="P19" s="163">
        <v>0</v>
      </c>
      <c r="Q19" s="156">
        <f t="shared" si="0"/>
        <v>8460</v>
      </c>
      <c r="R19" s="157"/>
      <c r="U19" s="136"/>
    </row>
    <row r="20" spans="1:21" s="135" customFormat="1" ht="30" customHeight="1" x14ac:dyDescent="0.25">
      <c r="A20" s="158">
        <v>8</v>
      </c>
      <c r="B20" s="217" t="s">
        <v>390</v>
      </c>
      <c r="C20" s="160" t="s">
        <v>29</v>
      </c>
      <c r="D20" s="161" t="s">
        <v>391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320</v>
      </c>
      <c r="N20" s="154">
        <v>0</v>
      </c>
      <c r="O20" s="163">
        <v>0</v>
      </c>
      <c r="P20" s="163">
        <v>0</v>
      </c>
      <c r="Q20" s="156">
        <f t="shared" si="0"/>
        <v>8460</v>
      </c>
      <c r="R20" s="157"/>
      <c r="U20" s="136"/>
    </row>
    <row r="21" spans="1:21" s="135" customFormat="1" ht="30" customHeight="1" x14ac:dyDescent="0.25">
      <c r="A21" s="158">
        <v>9</v>
      </c>
      <c r="B21" s="217" t="s">
        <v>337</v>
      </c>
      <c r="C21" s="160" t="s">
        <v>333</v>
      </c>
      <c r="D21" s="161" t="s">
        <v>334</v>
      </c>
      <c r="E21" s="162" t="s">
        <v>74</v>
      </c>
      <c r="F21" s="163">
        <v>3295</v>
      </c>
      <c r="G21" s="163">
        <v>250</v>
      </c>
      <c r="H21" s="163">
        <v>375</v>
      </c>
      <c r="I21" s="163">
        <v>1000</v>
      </c>
      <c r="J21" s="163">
        <v>0</v>
      </c>
      <c r="K21" s="163">
        <v>0</v>
      </c>
      <c r="L21" s="163">
        <v>1800</v>
      </c>
      <c r="M21" s="155" t="s">
        <v>320</v>
      </c>
      <c r="N21" s="154">
        <v>0</v>
      </c>
      <c r="O21" s="163">
        <v>0</v>
      </c>
      <c r="P21" s="163">
        <v>0</v>
      </c>
      <c r="Q21" s="156">
        <f t="shared" si="0"/>
        <v>6720</v>
      </c>
      <c r="R21" s="157"/>
    </row>
    <row r="22" spans="1:21" s="135" customFormat="1" ht="30" customHeight="1" x14ac:dyDescent="0.25">
      <c r="A22" s="158">
        <v>10</v>
      </c>
      <c r="B22" s="217" t="s">
        <v>398</v>
      </c>
      <c r="C22" s="160" t="s">
        <v>14</v>
      </c>
      <c r="D22" s="161" t="s">
        <v>399</v>
      </c>
      <c r="E22" s="162" t="s">
        <v>74</v>
      </c>
      <c r="F22" s="163">
        <v>5835</v>
      </c>
      <c r="G22" s="163">
        <v>250</v>
      </c>
      <c r="H22" s="163">
        <v>375</v>
      </c>
      <c r="I22" s="163">
        <v>0</v>
      </c>
      <c r="J22" s="163">
        <v>0</v>
      </c>
      <c r="K22" s="163">
        <v>0</v>
      </c>
      <c r="L22" s="163">
        <v>2000</v>
      </c>
      <c r="M22" s="155" t="s">
        <v>320</v>
      </c>
      <c r="N22" s="154">
        <v>0</v>
      </c>
      <c r="O22" s="163">
        <v>0</v>
      </c>
      <c r="P22" s="163">
        <v>0</v>
      </c>
      <c r="Q22" s="156">
        <f t="shared" si="0"/>
        <v>8460</v>
      </c>
      <c r="R22" s="157"/>
    </row>
    <row r="23" spans="1:21" s="135" customFormat="1" ht="30" customHeight="1" x14ac:dyDescent="0.25">
      <c r="A23" s="158">
        <v>11</v>
      </c>
      <c r="B23" s="217" t="s">
        <v>335</v>
      </c>
      <c r="C23" s="160" t="s">
        <v>19</v>
      </c>
      <c r="D23" s="161" t="s">
        <v>300</v>
      </c>
      <c r="E23" s="162" t="s">
        <v>74</v>
      </c>
      <c r="F23" s="163">
        <v>3525</v>
      </c>
      <c r="G23" s="163">
        <v>250</v>
      </c>
      <c r="H23" s="163">
        <v>0</v>
      </c>
      <c r="I23" s="163">
        <v>0</v>
      </c>
      <c r="J23" s="163">
        <v>0</v>
      </c>
      <c r="K23" s="163">
        <v>1500</v>
      </c>
      <c r="L23" s="163">
        <v>1800</v>
      </c>
      <c r="M23" s="155" t="s">
        <v>320</v>
      </c>
      <c r="N23" s="154">
        <v>0</v>
      </c>
      <c r="O23" s="163">
        <v>0</v>
      </c>
      <c r="P23" s="163">
        <v>0</v>
      </c>
      <c r="Q23" s="156">
        <f t="shared" si="0"/>
        <v>7075</v>
      </c>
      <c r="R23" s="157"/>
    </row>
    <row r="24" spans="1:21" s="135" customFormat="1" ht="50.25" customHeight="1" x14ac:dyDescent="0.25">
      <c r="A24" s="158">
        <v>12</v>
      </c>
      <c r="B24" s="217" t="s">
        <v>408</v>
      </c>
      <c r="C24" s="160" t="s">
        <v>26</v>
      </c>
      <c r="D24" s="161" t="s">
        <v>409</v>
      </c>
      <c r="E24" s="162" t="s">
        <v>74</v>
      </c>
      <c r="F24" s="163">
        <v>2441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0</v>
      </c>
      <c r="M24" s="155" t="s">
        <v>320</v>
      </c>
      <c r="N24" s="154">
        <v>0</v>
      </c>
      <c r="O24" s="163">
        <v>0</v>
      </c>
      <c r="P24" s="163">
        <v>0</v>
      </c>
      <c r="Q24" s="156">
        <f t="shared" si="0"/>
        <v>4191</v>
      </c>
      <c r="R24" s="157"/>
    </row>
    <row r="25" spans="1:21" s="135" customFormat="1" ht="30" customHeight="1" x14ac:dyDescent="0.25">
      <c r="A25" s="158">
        <v>13</v>
      </c>
      <c r="B25" s="217" t="s">
        <v>272</v>
      </c>
      <c r="C25" s="160" t="s">
        <v>35</v>
      </c>
      <c r="D25" s="161" t="s">
        <v>159</v>
      </c>
      <c r="E25" s="162" t="s">
        <v>74</v>
      </c>
      <c r="F25" s="163">
        <v>1105</v>
      </c>
      <c r="G25" s="163">
        <v>250</v>
      </c>
      <c r="H25" s="163">
        <v>0</v>
      </c>
      <c r="I25" s="163">
        <v>1000</v>
      </c>
      <c r="J25" s="163">
        <v>50</v>
      </c>
      <c r="K25" s="163">
        <v>0</v>
      </c>
      <c r="L25" s="163">
        <v>1000</v>
      </c>
      <c r="M25" s="155" t="s">
        <v>320</v>
      </c>
      <c r="N25" s="154">
        <v>0</v>
      </c>
      <c r="O25" s="163">
        <v>0</v>
      </c>
      <c r="P25" s="163">
        <v>0</v>
      </c>
      <c r="Q25" s="156">
        <f t="shared" si="0"/>
        <v>3405</v>
      </c>
      <c r="R25" s="157"/>
    </row>
    <row r="26" spans="1:21" s="135" customFormat="1" ht="36" customHeight="1" x14ac:dyDescent="0.25">
      <c r="A26" s="158">
        <v>14</v>
      </c>
      <c r="B26" s="217" t="s">
        <v>336</v>
      </c>
      <c r="C26" s="160" t="s">
        <v>37</v>
      </c>
      <c r="D26" s="161" t="s">
        <v>321</v>
      </c>
      <c r="E26" s="162" t="s">
        <v>74</v>
      </c>
      <c r="F26" s="163">
        <v>1381</v>
      </c>
      <c r="G26" s="163">
        <v>250</v>
      </c>
      <c r="H26" s="163">
        <v>0</v>
      </c>
      <c r="I26" s="163">
        <v>500</v>
      </c>
      <c r="J26" s="163">
        <v>35</v>
      </c>
      <c r="K26" s="163">
        <v>0</v>
      </c>
      <c r="L26" s="163">
        <v>1300</v>
      </c>
      <c r="M26" s="155" t="s">
        <v>320</v>
      </c>
      <c r="N26" s="154">
        <v>0</v>
      </c>
      <c r="O26" s="163">
        <v>0</v>
      </c>
      <c r="P26" s="163">
        <v>0</v>
      </c>
      <c r="Q26" s="156">
        <f t="shared" si="0"/>
        <v>3466</v>
      </c>
      <c r="R26" s="157"/>
    </row>
    <row r="27" spans="1:21" s="135" customFormat="1" ht="35.25" customHeight="1" x14ac:dyDescent="0.25">
      <c r="A27" s="158">
        <v>15</v>
      </c>
      <c r="B27" s="217" t="s">
        <v>317</v>
      </c>
      <c r="C27" s="160" t="s">
        <v>35</v>
      </c>
      <c r="D27" s="161" t="s">
        <v>155</v>
      </c>
      <c r="E27" s="162" t="s">
        <v>74</v>
      </c>
      <c r="F27" s="163">
        <f>926.77+178.23</f>
        <v>1105</v>
      </c>
      <c r="G27" s="163">
        <f>209.68+40.32</f>
        <v>250</v>
      </c>
      <c r="H27" s="163">
        <v>0</v>
      </c>
      <c r="I27" s="163">
        <f>838.71+161.29</f>
        <v>1000</v>
      </c>
      <c r="J27" s="163">
        <v>35</v>
      </c>
      <c r="K27" s="163">
        <v>0</v>
      </c>
      <c r="L27" s="163">
        <f>838.71+161.29</f>
        <v>1000</v>
      </c>
      <c r="M27" s="174" t="s">
        <v>320</v>
      </c>
      <c r="N27" s="154">
        <v>0</v>
      </c>
      <c r="O27" s="163">
        <v>0</v>
      </c>
      <c r="P27" s="163">
        <v>0</v>
      </c>
      <c r="Q27" s="156">
        <f t="shared" si="0"/>
        <v>3390</v>
      </c>
      <c r="R27" s="157"/>
    </row>
    <row r="28" spans="1:21" s="135" customFormat="1" ht="35.25" customHeight="1" x14ac:dyDescent="0.25">
      <c r="A28" s="158">
        <v>16</v>
      </c>
      <c r="B28" s="217" t="s">
        <v>402</v>
      </c>
      <c r="C28" s="160" t="s">
        <v>35</v>
      </c>
      <c r="D28" s="161" t="s">
        <v>155</v>
      </c>
      <c r="E28" s="162" t="s">
        <v>74</v>
      </c>
      <c r="F28" s="163">
        <v>1105</v>
      </c>
      <c r="G28" s="163">
        <v>250</v>
      </c>
      <c r="H28" s="163">
        <v>0</v>
      </c>
      <c r="I28" s="163">
        <v>1400</v>
      </c>
      <c r="J28" s="163">
        <v>0</v>
      </c>
      <c r="K28" s="163">
        <v>0</v>
      </c>
      <c r="L28" s="163">
        <v>1000</v>
      </c>
      <c r="M28" s="155" t="s">
        <v>320</v>
      </c>
      <c r="N28" s="154">
        <v>0</v>
      </c>
      <c r="O28" s="163">
        <v>0</v>
      </c>
      <c r="P28" s="163">
        <v>0</v>
      </c>
      <c r="Q28" s="156">
        <f t="shared" si="0"/>
        <v>3755</v>
      </c>
      <c r="R28" s="157"/>
    </row>
    <row r="29" spans="1:21" s="134" customFormat="1" ht="35.25" customHeight="1" x14ac:dyDescent="0.25">
      <c r="A29" s="158">
        <v>17</v>
      </c>
      <c r="B29" s="217" t="s">
        <v>273</v>
      </c>
      <c r="C29" s="160" t="s">
        <v>156</v>
      </c>
      <c r="D29" s="161" t="s">
        <v>157</v>
      </c>
      <c r="E29" s="162" t="s">
        <v>74</v>
      </c>
      <c r="F29" s="163">
        <v>1168</v>
      </c>
      <c r="G29" s="163">
        <v>250</v>
      </c>
      <c r="H29" s="163">
        <v>0</v>
      </c>
      <c r="I29" s="163">
        <v>1400</v>
      </c>
      <c r="J29" s="163">
        <v>50</v>
      </c>
      <c r="K29" s="163">
        <v>0</v>
      </c>
      <c r="L29" s="163">
        <v>1500</v>
      </c>
      <c r="M29" s="155" t="s">
        <v>320</v>
      </c>
      <c r="N29" s="154">
        <v>0</v>
      </c>
      <c r="O29" s="163">
        <v>0</v>
      </c>
      <c r="P29" s="163">
        <v>0</v>
      </c>
      <c r="Q29" s="156">
        <f t="shared" si="0"/>
        <v>4368</v>
      </c>
      <c r="R29" s="157"/>
    </row>
    <row r="30" spans="1:21" s="134" customFormat="1" ht="35.25" customHeight="1" x14ac:dyDescent="0.25">
      <c r="A30" s="158">
        <v>18</v>
      </c>
      <c r="B30" s="217" t="s">
        <v>344</v>
      </c>
      <c r="C30" s="160" t="s">
        <v>156</v>
      </c>
      <c r="D30" s="161" t="s">
        <v>157</v>
      </c>
      <c r="E30" s="162" t="s">
        <v>74</v>
      </c>
      <c r="F30" s="163">
        <v>1168</v>
      </c>
      <c r="G30" s="163">
        <v>250</v>
      </c>
      <c r="H30" s="163">
        <v>0</v>
      </c>
      <c r="I30" s="163">
        <v>1400</v>
      </c>
      <c r="J30" s="163">
        <v>35</v>
      </c>
      <c r="K30" s="163">
        <v>0</v>
      </c>
      <c r="L30" s="163">
        <v>1500</v>
      </c>
      <c r="M30" s="155" t="s">
        <v>320</v>
      </c>
      <c r="N30" s="154">
        <v>0</v>
      </c>
      <c r="O30" s="163">
        <v>0</v>
      </c>
      <c r="P30" s="163">
        <v>0</v>
      </c>
      <c r="Q30" s="156">
        <f t="shared" si="0"/>
        <v>4353</v>
      </c>
      <c r="R30" s="157"/>
    </row>
    <row r="31" spans="1:21" s="134" customFormat="1" ht="35.25" customHeight="1" x14ac:dyDescent="0.25">
      <c r="A31" s="158">
        <v>19</v>
      </c>
      <c r="B31" s="217" t="s">
        <v>299</v>
      </c>
      <c r="C31" s="160" t="s">
        <v>158</v>
      </c>
      <c r="D31" s="161" t="s">
        <v>159</v>
      </c>
      <c r="E31" s="162" t="s">
        <v>74</v>
      </c>
      <c r="F31" s="163">
        <v>1105</v>
      </c>
      <c r="G31" s="163">
        <v>250</v>
      </c>
      <c r="H31" s="163">
        <v>0</v>
      </c>
      <c r="I31" s="163">
        <v>1000</v>
      </c>
      <c r="J31" s="163">
        <v>50</v>
      </c>
      <c r="K31" s="163">
        <v>0</v>
      </c>
      <c r="L31" s="163">
        <v>1000</v>
      </c>
      <c r="M31" s="155" t="s">
        <v>320</v>
      </c>
      <c r="N31" s="154">
        <v>0</v>
      </c>
      <c r="O31" s="163">
        <v>0</v>
      </c>
      <c r="P31" s="163">
        <v>0</v>
      </c>
      <c r="Q31" s="156">
        <f t="shared" si="0"/>
        <v>3405</v>
      </c>
      <c r="R31" s="157"/>
    </row>
    <row r="32" spans="1:21" s="134" customFormat="1" ht="21.75" customHeight="1" x14ac:dyDescent="0.25">
      <c r="A32" s="164"/>
      <c r="B32" s="218"/>
      <c r="C32" s="166"/>
      <c r="D32" s="167"/>
      <c r="E32" s="168"/>
      <c r="F32" s="169">
        <f>SUM(F18:F31)</f>
        <v>45164</v>
      </c>
      <c r="G32" s="169">
        <f>SUM(G18:G31)</f>
        <v>3500</v>
      </c>
      <c r="H32" s="169">
        <f>SUM(H18:H31)</f>
        <v>1875</v>
      </c>
      <c r="I32" s="169">
        <f>SUM(I18:I31)</f>
        <v>8700</v>
      </c>
      <c r="J32" s="169">
        <f>SUM(J18:J31)</f>
        <v>255</v>
      </c>
      <c r="K32" s="169">
        <f>SUM(K18:K31)</f>
        <v>4575</v>
      </c>
      <c r="L32" s="169">
        <f>SUM(L18:L31)</f>
        <v>20900</v>
      </c>
      <c r="M32" s="169"/>
      <c r="N32" s="169">
        <f>SUM(N18:N31)</f>
        <v>0</v>
      </c>
      <c r="O32" s="169">
        <f>SUM(O18:O31)</f>
        <v>0</v>
      </c>
      <c r="P32" s="169">
        <f>SUM(P18:P31)</f>
        <v>0</v>
      </c>
      <c r="Q32" s="169">
        <f>SUM(Q18:Q31)</f>
        <v>84969</v>
      </c>
      <c r="R32" s="170"/>
    </row>
    <row r="33" spans="1:18" s="134" customFormat="1" ht="31.5" customHeight="1" x14ac:dyDescent="0.25">
      <c r="A33" s="158"/>
      <c r="B33" s="219" t="s">
        <v>274</v>
      </c>
      <c r="C33" s="160"/>
      <c r="D33" s="161"/>
      <c r="E33" s="162"/>
      <c r="F33" s="163"/>
      <c r="G33" s="163"/>
      <c r="H33" s="163"/>
      <c r="I33" s="163"/>
      <c r="J33" s="163"/>
      <c r="K33" s="163"/>
      <c r="L33" s="163"/>
      <c r="M33" s="174"/>
      <c r="N33" s="175"/>
      <c r="O33" s="175"/>
      <c r="P33" s="175"/>
      <c r="Q33" s="156"/>
      <c r="R33" s="157"/>
    </row>
    <row r="34" spans="1:18" s="134" customFormat="1" ht="39" customHeight="1" x14ac:dyDescent="0.25">
      <c r="A34" s="158">
        <v>20</v>
      </c>
      <c r="B34" s="217" t="s">
        <v>367</v>
      </c>
      <c r="C34" s="160" t="s">
        <v>14</v>
      </c>
      <c r="D34" s="161" t="s">
        <v>366</v>
      </c>
      <c r="E34" s="162" t="s">
        <v>74</v>
      </c>
      <c r="F34" s="163">
        <v>6297</v>
      </c>
      <c r="G34" s="163">
        <v>250</v>
      </c>
      <c r="H34" s="163">
        <v>375</v>
      </c>
      <c r="I34" s="163">
        <v>0</v>
      </c>
      <c r="J34" s="163">
        <v>0</v>
      </c>
      <c r="K34" s="163">
        <v>0</v>
      </c>
      <c r="L34" s="163">
        <v>2000</v>
      </c>
      <c r="M34" s="155" t="s">
        <v>320</v>
      </c>
      <c r="N34" s="154">
        <v>0</v>
      </c>
      <c r="O34" s="163">
        <v>0</v>
      </c>
      <c r="P34" s="163">
        <v>0</v>
      </c>
      <c r="Q34" s="156">
        <f t="shared" si="0"/>
        <v>8922</v>
      </c>
      <c r="R34" s="157"/>
    </row>
    <row r="35" spans="1:18" s="135" customFormat="1" ht="39" customHeight="1" x14ac:dyDescent="0.25">
      <c r="A35" s="158">
        <v>21</v>
      </c>
      <c r="B35" s="217" t="s">
        <v>301</v>
      </c>
      <c r="C35" s="160" t="s">
        <v>19</v>
      </c>
      <c r="D35" s="161" t="s">
        <v>302</v>
      </c>
      <c r="E35" s="162" t="s">
        <v>74</v>
      </c>
      <c r="F35" s="163">
        <v>3525</v>
      </c>
      <c r="G35" s="163">
        <v>250</v>
      </c>
      <c r="H35" s="163">
        <v>0</v>
      </c>
      <c r="I35" s="163">
        <v>0</v>
      </c>
      <c r="J35" s="163">
        <v>0</v>
      </c>
      <c r="K35" s="163">
        <v>0</v>
      </c>
      <c r="L35" s="163">
        <v>1800</v>
      </c>
      <c r="M35" s="155" t="s">
        <v>320</v>
      </c>
      <c r="N35" s="154">
        <v>0</v>
      </c>
      <c r="O35" s="163">
        <v>0</v>
      </c>
      <c r="P35" s="163">
        <v>0</v>
      </c>
      <c r="Q35" s="156">
        <f t="shared" si="0"/>
        <v>5575</v>
      </c>
      <c r="R35" s="157"/>
    </row>
    <row r="36" spans="1:18" s="135" customFormat="1" ht="39" customHeight="1" x14ac:dyDescent="0.25">
      <c r="A36" s="158">
        <v>22</v>
      </c>
      <c r="B36" s="217" t="s">
        <v>289</v>
      </c>
      <c r="C36" s="160" t="s">
        <v>19</v>
      </c>
      <c r="D36" s="161" t="s">
        <v>290</v>
      </c>
      <c r="E36" s="162" t="s">
        <v>74</v>
      </c>
      <c r="F36" s="163">
        <v>3525</v>
      </c>
      <c r="G36" s="163">
        <v>250</v>
      </c>
      <c r="H36" s="163">
        <v>0</v>
      </c>
      <c r="I36" s="163">
        <v>0</v>
      </c>
      <c r="J36" s="163">
        <v>0</v>
      </c>
      <c r="K36" s="163">
        <v>0</v>
      </c>
      <c r="L36" s="163">
        <v>1800</v>
      </c>
      <c r="M36" s="155" t="s">
        <v>320</v>
      </c>
      <c r="N36" s="154">
        <v>0</v>
      </c>
      <c r="O36" s="163">
        <v>0</v>
      </c>
      <c r="P36" s="163">
        <v>0</v>
      </c>
      <c r="Q36" s="156">
        <f t="shared" si="0"/>
        <v>5575</v>
      </c>
      <c r="R36" s="157"/>
    </row>
    <row r="37" spans="1:18" s="135" customFormat="1" ht="39" customHeight="1" x14ac:dyDescent="0.25">
      <c r="A37" s="158">
        <v>23</v>
      </c>
      <c r="B37" s="217" t="s">
        <v>18</v>
      </c>
      <c r="C37" s="160" t="s">
        <v>19</v>
      </c>
      <c r="D37" s="161" t="s">
        <v>358</v>
      </c>
      <c r="E37" s="162" t="s">
        <v>74</v>
      </c>
      <c r="F37" s="163">
        <v>3525</v>
      </c>
      <c r="G37" s="163">
        <v>250</v>
      </c>
      <c r="H37" s="163">
        <v>375</v>
      </c>
      <c r="I37" s="163">
        <v>0</v>
      </c>
      <c r="J37" s="163">
        <v>0</v>
      </c>
      <c r="K37" s="163">
        <v>0</v>
      </c>
      <c r="L37" s="163">
        <v>1800</v>
      </c>
      <c r="M37" s="155" t="s">
        <v>320</v>
      </c>
      <c r="N37" s="154">
        <v>0</v>
      </c>
      <c r="O37" s="163">
        <v>0</v>
      </c>
      <c r="P37" s="163">
        <v>0</v>
      </c>
      <c r="Q37" s="156">
        <f t="shared" si="0"/>
        <v>5950</v>
      </c>
      <c r="R37" s="156"/>
    </row>
    <row r="38" spans="1:18" s="135" customFormat="1" ht="39" customHeight="1" x14ac:dyDescent="0.25">
      <c r="A38" s="158">
        <v>24</v>
      </c>
      <c r="B38" s="217" t="s">
        <v>383</v>
      </c>
      <c r="C38" s="160" t="s">
        <v>19</v>
      </c>
      <c r="D38" s="161" t="s">
        <v>384</v>
      </c>
      <c r="E38" s="162" t="s">
        <v>74</v>
      </c>
      <c r="F38" s="163">
        <v>3525</v>
      </c>
      <c r="G38" s="163">
        <v>250</v>
      </c>
      <c r="H38" s="163">
        <v>375</v>
      </c>
      <c r="I38" s="163">
        <v>0</v>
      </c>
      <c r="J38" s="163">
        <v>0</v>
      </c>
      <c r="K38" s="163">
        <v>0</v>
      </c>
      <c r="L38" s="163">
        <v>1800</v>
      </c>
      <c r="M38" s="155" t="s">
        <v>320</v>
      </c>
      <c r="N38" s="154">
        <v>0</v>
      </c>
      <c r="O38" s="163">
        <v>0</v>
      </c>
      <c r="P38" s="163">
        <v>0</v>
      </c>
      <c r="Q38" s="156">
        <f t="shared" ref="Q38:Q39" si="3">SUM(F38:P38)</f>
        <v>5950</v>
      </c>
      <c r="R38" s="157"/>
    </row>
    <row r="39" spans="1:18" s="135" customFormat="1" ht="39" customHeight="1" x14ac:dyDescent="0.25">
      <c r="A39" s="158">
        <v>25</v>
      </c>
      <c r="B39" s="217" t="s">
        <v>414</v>
      </c>
      <c r="C39" s="160" t="s">
        <v>22</v>
      </c>
      <c r="D39" s="161" t="s">
        <v>415</v>
      </c>
      <c r="E39" s="162" t="s">
        <v>74</v>
      </c>
      <c r="F39" s="163">
        <v>1682</v>
      </c>
      <c r="G39" s="163">
        <v>250</v>
      </c>
      <c r="H39" s="163">
        <v>0</v>
      </c>
      <c r="I39" s="163">
        <v>1500</v>
      </c>
      <c r="J39" s="163">
        <v>0</v>
      </c>
      <c r="K39" s="163">
        <v>0</v>
      </c>
      <c r="L39" s="163">
        <v>0</v>
      </c>
      <c r="M39" s="155" t="s">
        <v>320</v>
      </c>
      <c r="N39" s="154">
        <v>0</v>
      </c>
      <c r="O39" s="163">
        <v>0</v>
      </c>
      <c r="P39" s="163">
        <v>0</v>
      </c>
      <c r="Q39" s="156">
        <f t="shared" si="3"/>
        <v>3432</v>
      </c>
      <c r="R39" s="157"/>
    </row>
    <row r="40" spans="1:18" s="135" customFormat="1" ht="22.5" customHeight="1" x14ac:dyDescent="0.25">
      <c r="A40" s="164"/>
      <c r="B40" s="218"/>
      <c r="C40" s="166"/>
      <c r="D40" s="167"/>
      <c r="E40" s="168"/>
      <c r="F40" s="169">
        <f>SUM(F34:F39)</f>
        <v>22079</v>
      </c>
      <c r="G40" s="169">
        <f t="shared" ref="G40" si="4">SUM(G34:G38)</f>
        <v>1250</v>
      </c>
      <c r="H40" s="169">
        <f>SUM(H34:H39)</f>
        <v>1125</v>
      </c>
      <c r="I40" s="169">
        <f>SUM(I34:I39)</f>
        <v>1500</v>
      </c>
      <c r="J40" s="169">
        <f>SUM(J34:J39)</f>
        <v>0</v>
      </c>
      <c r="K40" s="169">
        <f>SUM(K34:K39)</f>
        <v>0</v>
      </c>
      <c r="L40" s="169">
        <f>SUM(L34:L39)</f>
        <v>9200</v>
      </c>
      <c r="M40" s="169"/>
      <c r="N40" s="169">
        <f>SUM(N34:N39)</f>
        <v>0</v>
      </c>
      <c r="O40" s="169">
        <f>SUM(O34:O39)</f>
        <v>0</v>
      </c>
      <c r="P40" s="169">
        <f>SUM(P34:P39)</f>
        <v>0</v>
      </c>
      <c r="Q40" s="169">
        <f>SUM(Q34:Q39)</f>
        <v>35404</v>
      </c>
      <c r="R40" s="170"/>
    </row>
    <row r="41" spans="1:18" s="135" customFormat="1" ht="31.5" customHeight="1" x14ac:dyDescent="0.25">
      <c r="A41" s="158"/>
      <c r="B41" s="219" t="s">
        <v>410</v>
      </c>
      <c r="C41" s="160"/>
      <c r="D41" s="161"/>
      <c r="E41" s="162"/>
      <c r="F41" s="163"/>
      <c r="G41" s="163"/>
      <c r="H41" s="163"/>
      <c r="I41" s="163"/>
      <c r="J41" s="163"/>
      <c r="K41" s="163"/>
      <c r="L41" s="163"/>
      <c r="M41" s="174"/>
      <c r="N41" s="175"/>
      <c r="O41" s="175"/>
      <c r="P41" s="175"/>
      <c r="Q41" s="156"/>
      <c r="R41" s="157"/>
    </row>
    <row r="42" spans="1:18" s="135" customFormat="1" ht="28.5" customHeight="1" x14ac:dyDescent="0.25">
      <c r="A42" s="177" t="s">
        <v>423</v>
      </c>
      <c r="B42" s="217" t="s">
        <v>275</v>
      </c>
      <c r="C42" s="160" t="s">
        <v>12</v>
      </c>
      <c r="D42" s="161" t="s">
        <v>266</v>
      </c>
      <c r="E42" s="162" t="s">
        <v>74</v>
      </c>
      <c r="F42" s="163">
        <v>10261</v>
      </c>
      <c r="G42" s="163">
        <v>250</v>
      </c>
      <c r="H42" s="163">
        <v>375</v>
      </c>
      <c r="I42" s="163">
        <v>0</v>
      </c>
      <c r="J42" s="163">
        <v>0</v>
      </c>
      <c r="K42" s="163">
        <v>0</v>
      </c>
      <c r="L42" s="163">
        <v>3000</v>
      </c>
      <c r="M42" s="155" t="s">
        <v>320</v>
      </c>
      <c r="N42" s="154">
        <v>0</v>
      </c>
      <c r="O42" s="163">
        <v>0</v>
      </c>
      <c r="P42" s="163">
        <v>0</v>
      </c>
      <c r="Q42" s="156">
        <f>SUM(F42:P42)</f>
        <v>13886</v>
      </c>
      <c r="R42" s="157"/>
    </row>
    <row r="43" spans="1:18" s="135" customFormat="1" ht="31.5" customHeight="1" x14ac:dyDescent="0.25">
      <c r="A43" s="158">
        <v>27</v>
      </c>
      <c r="B43" s="217" t="s">
        <v>361</v>
      </c>
      <c r="C43" s="160" t="s">
        <v>26</v>
      </c>
      <c r="D43" s="161" t="s">
        <v>362</v>
      </c>
      <c r="E43" s="162" t="s">
        <v>74</v>
      </c>
      <c r="F43" s="163">
        <v>2441</v>
      </c>
      <c r="G43" s="163">
        <v>250</v>
      </c>
      <c r="H43" s="163">
        <v>0</v>
      </c>
      <c r="I43" s="163">
        <v>0</v>
      </c>
      <c r="J43" s="163">
        <v>50</v>
      </c>
      <c r="K43" s="163">
        <v>0</v>
      </c>
      <c r="L43" s="163">
        <v>1500</v>
      </c>
      <c r="M43" s="155" t="s">
        <v>320</v>
      </c>
      <c r="N43" s="154">
        <v>0</v>
      </c>
      <c r="O43" s="163">
        <v>0</v>
      </c>
      <c r="P43" s="163">
        <v>0</v>
      </c>
      <c r="Q43" s="156">
        <f>SUM(F43:P43)</f>
        <v>4241</v>
      </c>
      <c r="R43" s="157"/>
    </row>
    <row r="44" spans="1:18" s="135" customFormat="1" ht="22.5" customHeight="1" x14ac:dyDescent="0.25">
      <c r="A44" s="164"/>
      <c r="B44" s="218"/>
      <c r="C44" s="166"/>
      <c r="D44" s="167"/>
      <c r="E44" s="168"/>
      <c r="F44" s="169">
        <f t="shared" ref="F44:L44" si="5">SUM(F42:F43)</f>
        <v>12702</v>
      </c>
      <c r="G44" s="169">
        <f t="shared" si="5"/>
        <v>500</v>
      </c>
      <c r="H44" s="169">
        <f t="shared" si="5"/>
        <v>375</v>
      </c>
      <c r="I44" s="169">
        <f t="shared" si="5"/>
        <v>0</v>
      </c>
      <c r="J44" s="169">
        <f t="shared" si="5"/>
        <v>50</v>
      </c>
      <c r="K44" s="169">
        <f t="shared" si="5"/>
        <v>0</v>
      </c>
      <c r="L44" s="169">
        <f t="shared" si="5"/>
        <v>4500</v>
      </c>
      <c r="M44" s="169"/>
      <c r="N44" s="169">
        <f>SUM(N42:N43)</f>
        <v>0</v>
      </c>
      <c r="O44" s="169">
        <f>SUM(O42:O43)</f>
        <v>0</v>
      </c>
      <c r="P44" s="169">
        <f>SUM(P42:P43)</f>
        <v>0</v>
      </c>
      <c r="Q44" s="169">
        <f>SUM(Q42:Q43)</f>
        <v>18127</v>
      </c>
      <c r="R44" s="170"/>
    </row>
    <row r="45" spans="1:18" s="135" customFormat="1" ht="31.5" customHeight="1" x14ac:dyDescent="0.25">
      <c r="A45" s="158"/>
      <c r="B45" s="219" t="s">
        <v>411</v>
      </c>
      <c r="C45" s="160"/>
      <c r="D45" s="161"/>
      <c r="E45" s="162"/>
      <c r="F45" s="163"/>
      <c r="G45" s="163"/>
      <c r="H45" s="163"/>
      <c r="I45" s="163"/>
      <c r="J45" s="163"/>
      <c r="K45" s="163"/>
      <c r="L45" s="163"/>
      <c r="M45" s="174"/>
      <c r="N45" s="175"/>
      <c r="O45" s="175"/>
      <c r="P45" s="175"/>
      <c r="Q45" s="156"/>
      <c r="R45" s="157"/>
    </row>
    <row r="46" spans="1:18" s="135" customFormat="1" ht="31.5" customHeight="1" x14ac:dyDescent="0.25">
      <c r="A46" s="158">
        <v>28</v>
      </c>
      <c r="B46" s="216" t="s">
        <v>322</v>
      </c>
      <c r="C46" s="160" t="s">
        <v>12</v>
      </c>
      <c r="D46" s="161" t="s">
        <v>323</v>
      </c>
      <c r="E46" s="162" t="s">
        <v>74</v>
      </c>
      <c r="F46" s="163">
        <v>10261</v>
      </c>
      <c r="G46" s="163">
        <v>250</v>
      </c>
      <c r="H46" s="163">
        <v>375</v>
      </c>
      <c r="I46" s="163">
        <v>0</v>
      </c>
      <c r="J46" s="163">
        <v>0</v>
      </c>
      <c r="K46" s="163">
        <v>0</v>
      </c>
      <c r="L46" s="163">
        <v>3000</v>
      </c>
      <c r="M46" s="174" t="s">
        <v>320</v>
      </c>
      <c r="N46" s="154">
        <v>0</v>
      </c>
      <c r="O46" s="163">
        <v>0</v>
      </c>
      <c r="P46" s="163">
        <v>0</v>
      </c>
      <c r="Q46" s="156">
        <f t="shared" si="0"/>
        <v>13886</v>
      </c>
      <c r="R46" s="157"/>
    </row>
    <row r="47" spans="1:18" s="134" customFormat="1" ht="18" customHeight="1" x14ac:dyDescent="0.25">
      <c r="A47" s="164"/>
      <c r="B47" s="218"/>
      <c r="C47" s="166"/>
      <c r="D47" s="167"/>
      <c r="E47" s="168"/>
      <c r="F47" s="169">
        <f t="shared" ref="F47:L47" si="6">SUM(F46:F46)</f>
        <v>10261</v>
      </c>
      <c r="G47" s="169">
        <f t="shared" si="6"/>
        <v>250</v>
      </c>
      <c r="H47" s="169">
        <f t="shared" si="6"/>
        <v>375</v>
      </c>
      <c r="I47" s="169">
        <f t="shared" si="6"/>
        <v>0</v>
      </c>
      <c r="J47" s="169">
        <f t="shared" si="6"/>
        <v>0</v>
      </c>
      <c r="K47" s="169">
        <f t="shared" si="6"/>
        <v>0</v>
      </c>
      <c r="L47" s="169">
        <f t="shared" si="6"/>
        <v>3000</v>
      </c>
      <c r="M47" s="169"/>
      <c r="N47" s="169">
        <f>SUM(N46:N46)</f>
        <v>0</v>
      </c>
      <c r="O47" s="169">
        <f>SUM(O46:O46)</f>
        <v>0</v>
      </c>
      <c r="P47" s="169">
        <f>SUM(P46:P46)</f>
        <v>0</v>
      </c>
      <c r="Q47" s="169">
        <f>SUM(Q46:Q46)</f>
        <v>13886</v>
      </c>
      <c r="R47" s="170"/>
    </row>
    <row r="48" spans="1:18" s="135" customFormat="1" ht="31.5" customHeight="1" x14ac:dyDescent="0.25">
      <c r="A48" s="158"/>
      <c r="B48" s="219" t="s">
        <v>412</v>
      </c>
      <c r="C48" s="160"/>
      <c r="D48" s="161"/>
      <c r="E48" s="162"/>
      <c r="F48" s="163"/>
      <c r="G48" s="163"/>
      <c r="H48" s="163"/>
      <c r="I48" s="163"/>
      <c r="J48" s="163"/>
      <c r="K48" s="163"/>
      <c r="L48" s="163"/>
      <c r="M48" s="174"/>
      <c r="N48" s="175"/>
      <c r="O48" s="175"/>
      <c r="P48" s="175"/>
      <c r="Q48" s="156"/>
      <c r="R48" s="157"/>
    </row>
    <row r="49" spans="1:18" s="135" customFormat="1" ht="31.5" customHeight="1" x14ac:dyDescent="0.25">
      <c r="A49" s="158">
        <v>29</v>
      </c>
      <c r="B49" s="217" t="s">
        <v>276</v>
      </c>
      <c r="C49" s="160" t="s">
        <v>14</v>
      </c>
      <c r="D49" s="161" t="s">
        <v>267</v>
      </c>
      <c r="E49" s="162" t="s">
        <v>74</v>
      </c>
      <c r="F49" s="163">
        <v>6297</v>
      </c>
      <c r="G49" s="163">
        <v>250</v>
      </c>
      <c r="H49" s="163">
        <v>375</v>
      </c>
      <c r="I49" s="163">
        <v>0</v>
      </c>
      <c r="J49" s="163">
        <v>0</v>
      </c>
      <c r="K49" s="163">
        <v>0</v>
      </c>
      <c r="L49" s="163">
        <v>2000</v>
      </c>
      <c r="M49" s="155" t="s">
        <v>320</v>
      </c>
      <c r="N49" s="154">
        <v>0</v>
      </c>
      <c r="O49" s="163">
        <v>0</v>
      </c>
      <c r="P49" s="163">
        <v>0</v>
      </c>
      <c r="Q49" s="156">
        <f t="shared" si="0"/>
        <v>8922</v>
      </c>
      <c r="R49" s="157"/>
    </row>
    <row r="50" spans="1:18" s="135" customFormat="1" ht="18.75" customHeight="1" x14ac:dyDescent="0.25">
      <c r="A50" s="164"/>
      <c r="B50" s="218"/>
      <c r="C50" s="166"/>
      <c r="D50" s="167"/>
      <c r="E50" s="168"/>
      <c r="F50" s="169">
        <f>+F49</f>
        <v>6297</v>
      </c>
      <c r="G50" s="169">
        <f t="shared" ref="G50:Q50" si="7">+G49</f>
        <v>250</v>
      </c>
      <c r="H50" s="169">
        <f t="shared" si="7"/>
        <v>375</v>
      </c>
      <c r="I50" s="169">
        <f t="shared" si="7"/>
        <v>0</v>
      </c>
      <c r="J50" s="169">
        <f t="shared" si="7"/>
        <v>0</v>
      </c>
      <c r="K50" s="169">
        <f t="shared" si="7"/>
        <v>0</v>
      </c>
      <c r="L50" s="169">
        <f t="shared" si="7"/>
        <v>2000</v>
      </c>
      <c r="M50" s="169"/>
      <c r="N50" s="169">
        <f t="shared" si="7"/>
        <v>0</v>
      </c>
      <c r="O50" s="169">
        <f t="shared" si="7"/>
        <v>0</v>
      </c>
      <c r="P50" s="169">
        <f t="shared" si="7"/>
        <v>0</v>
      </c>
      <c r="Q50" s="169">
        <f t="shared" si="7"/>
        <v>8922</v>
      </c>
      <c r="R50" s="170"/>
    </row>
    <row r="51" spans="1:18" s="134" customFormat="1" ht="25.5" customHeight="1" x14ac:dyDescent="0.25">
      <c r="A51" s="158"/>
      <c r="B51" s="219" t="s">
        <v>277</v>
      </c>
      <c r="C51" s="160"/>
      <c r="D51" s="161"/>
      <c r="E51" s="162"/>
      <c r="F51" s="163"/>
      <c r="G51" s="163"/>
      <c r="H51" s="163"/>
      <c r="I51" s="163"/>
      <c r="J51" s="163"/>
      <c r="K51" s="163"/>
      <c r="L51" s="163"/>
      <c r="M51" s="174"/>
      <c r="N51" s="175"/>
      <c r="O51" s="175"/>
      <c r="P51" s="175"/>
      <c r="Q51" s="156"/>
      <c r="R51" s="157"/>
    </row>
    <row r="52" spans="1:18" s="134" customFormat="1" ht="31.5" customHeight="1" x14ac:dyDescent="0.25">
      <c r="A52" s="158">
        <v>30</v>
      </c>
      <c r="B52" s="217" t="s">
        <v>375</v>
      </c>
      <c r="C52" s="160" t="s">
        <v>29</v>
      </c>
      <c r="D52" s="161" t="s">
        <v>371</v>
      </c>
      <c r="E52" s="162" t="s">
        <v>74</v>
      </c>
      <c r="F52" s="163">
        <v>5835</v>
      </c>
      <c r="G52" s="163">
        <v>250</v>
      </c>
      <c r="H52" s="163">
        <v>375</v>
      </c>
      <c r="I52" s="163">
        <v>0</v>
      </c>
      <c r="J52" s="163">
        <v>0</v>
      </c>
      <c r="K52" s="163">
        <v>0</v>
      </c>
      <c r="L52" s="163">
        <v>2000</v>
      </c>
      <c r="M52" s="174" t="s">
        <v>320</v>
      </c>
      <c r="N52" s="163">
        <v>0</v>
      </c>
      <c r="O52" s="163">
        <v>0</v>
      </c>
      <c r="P52" s="163">
        <v>0</v>
      </c>
      <c r="Q52" s="156">
        <f t="shared" si="0"/>
        <v>8460</v>
      </c>
      <c r="R52" s="157"/>
    </row>
    <row r="53" spans="1:18" s="134" customFormat="1" ht="31.5" customHeight="1" x14ac:dyDescent="0.25">
      <c r="A53" s="158">
        <v>31</v>
      </c>
      <c r="B53" s="217" t="s">
        <v>393</v>
      </c>
      <c r="C53" s="160" t="s">
        <v>26</v>
      </c>
      <c r="D53" s="161" t="s">
        <v>394</v>
      </c>
      <c r="E53" s="162" t="s">
        <v>74</v>
      </c>
      <c r="F53" s="163">
        <v>2441</v>
      </c>
      <c r="G53" s="163">
        <v>250</v>
      </c>
      <c r="H53" s="163">
        <v>0</v>
      </c>
      <c r="I53" s="163">
        <v>1500</v>
      </c>
      <c r="J53" s="163">
        <v>0</v>
      </c>
      <c r="K53" s="163">
        <v>0</v>
      </c>
      <c r="L53" s="163">
        <v>1500</v>
      </c>
      <c r="M53" s="174" t="s">
        <v>320</v>
      </c>
      <c r="N53" s="163">
        <v>0</v>
      </c>
      <c r="O53" s="163">
        <v>0</v>
      </c>
      <c r="P53" s="163">
        <v>0</v>
      </c>
      <c r="Q53" s="156">
        <f t="shared" si="0"/>
        <v>5691</v>
      </c>
      <c r="R53" s="157"/>
    </row>
    <row r="54" spans="1:18" s="134" customFormat="1" ht="18.75" customHeight="1" x14ac:dyDescent="0.25">
      <c r="A54" s="164"/>
      <c r="B54" s="218"/>
      <c r="C54" s="166"/>
      <c r="D54" s="167"/>
      <c r="E54" s="168"/>
      <c r="F54" s="169">
        <f>+F53+F52</f>
        <v>8276</v>
      </c>
      <c r="G54" s="169">
        <f t="shared" ref="G54:Q54" si="8">+G53+G52</f>
        <v>500</v>
      </c>
      <c r="H54" s="169">
        <f t="shared" si="8"/>
        <v>375</v>
      </c>
      <c r="I54" s="169">
        <f t="shared" si="8"/>
        <v>1500</v>
      </c>
      <c r="J54" s="169">
        <f t="shared" si="8"/>
        <v>0</v>
      </c>
      <c r="K54" s="169">
        <f t="shared" si="8"/>
        <v>0</v>
      </c>
      <c r="L54" s="169">
        <f t="shared" si="8"/>
        <v>3500</v>
      </c>
      <c r="M54" s="169"/>
      <c r="N54" s="169">
        <f t="shared" si="8"/>
        <v>0</v>
      </c>
      <c r="O54" s="169">
        <f t="shared" si="8"/>
        <v>0</v>
      </c>
      <c r="P54" s="169">
        <f t="shared" si="8"/>
        <v>0</v>
      </c>
      <c r="Q54" s="188">
        <f t="shared" si="8"/>
        <v>14151</v>
      </c>
      <c r="R54" s="178"/>
    </row>
    <row r="55" spans="1:18" s="135" customFormat="1" ht="24" customHeight="1" x14ac:dyDescent="0.25">
      <c r="A55" s="151"/>
      <c r="B55" s="219" t="s">
        <v>326</v>
      </c>
      <c r="C55" s="179"/>
      <c r="D55" s="159"/>
      <c r="E55" s="171"/>
      <c r="F55" s="172"/>
      <c r="G55" s="172"/>
      <c r="H55" s="172"/>
      <c r="I55" s="172"/>
      <c r="J55" s="172"/>
      <c r="K55" s="172"/>
      <c r="L55" s="172"/>
      <c r="M55" s="173"/>
      <c r="N55" s="180"/>
      <c r="O55" s="180"/>
      <c r="P55" s="180"/>
      <c r="Q55" s="156"/>
      <c r="R55" s="157"/>
    </row>
    <row r="56" spans="1:18" s="135" customFormat="1" ht="28.5" customHeight="1" x14ac:dyDescent="0.25">
      <c r="A56" s="151">
        <v>32</v>
      </c>
      <c r="B56" s="217" t="s">
        <v>385</v>
      </c>
      <c r="C56" s="160" t="s">
        <v>14</v>
      </c>
      <c r="D56" s="161" t="s">
        <v>386</v>
      </c>
      <c r="E56" s="162" t="s">
        <v>74</v>
      </c>
      <c r="F56" s="163">
        <v>6297</v>
      </c>
      <c r="G56" s="163">
        <v>250</v>
      </c>
      <c r="H56" s="163">
        <v>0</v>
      </c>
      <c r="I56" s="163">
        <v>0</v>
      </c>
      <c r="J56" s="163">
        <v>0</v>
      </c>
      <c r="K56" s="163">
        <v>0</v>
      </c>
      <c r="L56" s="163">
        <v>2000</v>
      </c>
      <c r="M56" s="174" t="s">
        <v>320</v>
      </c>
      <c r="N56" s="154">
        <v>0</v>
      </c>
      <c r="O56" s="163" t="s">
        <v>354</v>
      </c>
      <c r="P56" s="163">
        <v>0</v>
      </c>
      <c r="Q56" s="156">
        <f t="shared" si="0"/>
        <v>8547</v>
      </c>
      <c r="R56" s="157"/>
    </row>
    <row r="57" spans="1:18" s="135" customFormat="1" ht="25.5" customHeight="1" x14ac:dyDescent="0.25">
      <c r="A57" s="158">
        <v>33</v>
      </c>
      <c r="B57" s="217" t="s">
        <v>327</v>
      </c>
      <c r="C57" s="160" t="s">
        <v>328</v>
      </c>
      <c r="D57" s="161" t="s">
        <v>329</v>
      </c>
      <c r="E57" s="162" t="s">
        <v>74</v>
      </c>
      <c r="F57" s="163">
        <v>2490</v>
      </c>
      <c r="G57" s="163">
        <v>250</v>
      </c>
      <c r="H57" s="163">
        <v>0</v>
      </c>
      <c r="I57" s="163">
        <v>1500</v>
      </c>
      <c r="J57" s="163">
        <v>35</v>
      </c>
      <c r="K57" s="163">
        <v>0</v>
      </c>
      <c r="L57" s="163">
        <v>1500</v>
      </c>
      <c r="M57" s="174" t="s">
        <v>320</v>
      </c>
      <c r="N57" s="154">
        <v>0</v>
      </c>
      <c r="O57" s="163" t="s">
        <v>354</v>
      </c>
      <c r="P57" s="163">
        <v>0</v>
      </c>
      <c r="Q57" s="156">
        <f t="shared" si="0"/>
        <v>5775</v>
      </c>
      <c r="R57" s="157"/>
    </row>
    <row r="58" spans="1:18" s="135" customFormat="1" ht="17.25" customHeight="1" x14ac:dyDescent="0.25">
      <c r="A58" s="164"/>
      <c r="B58" s="218"/>
      <c r="C58" s="166"/>
      <c r="D58" s="167"/>
      <c r="E58" s="168"/>
      <c r="F58" s="169">
        <f t="shared" ref="F58:L58" si="9">SUM(F56:F57)</f>
        <v>8787</v>
      </c>
      <c r="G58" s="169">
        <f t="shared" si="9"/>
        <v>500</v>
      </c>
      <c r="H58" s="169">
        <f t="shared" si="9"/>
        <v>0</v>
      </c>
      <c r="I58" s="169">
        <f t="shared" si="9"/>
        <v>1500</v>
      </c>
      <c r="J58" s="169">
        <f t="shared" si="9"/>
        <v>35</v>
      </c>
      <c r="K58" s="169">
        <f t="shared" si="9"/>
        <v>0</v>
      </c>
      <c r="L58" s="169">
        <f t="shared" si="9"/>
        <v>3500</v>
      </c>
      <c r="M58" s="169"/>
      <c r="N58" s="169">
        <f>SUM(N56:N57)</f>
        <v>0</v>
      </c>
      <c r="O58" s="169">
        <f>SUM(O56:O57)</f>
        <v>0</v>
      </c>
      <c r="P58" s="169">
        <f>SUM(P56:P57)</f>
        <v>0</v>
      </c>
      <c r="Q58" s="169">
        <f>SUM(Q56:Q57)</f>
        <v>14322</v>
      </c>
      <c r="R58" s="170"/>
    </row>
    <row r="59" spans="1:18" s="135" customFormat="1" ht="28.5" customHeight="1" x14ac:dyDescent="0.25">
      <c r="A59" s="158"/>
      <c r="B59" s="219" t="s">
        <v>416</v>
      </c>
      <c r="C59" s="160"/>
      <c r="D59" s="161"/>
      <c r="E59" s="162"/>
      <c r="F59" s="163"/>
      <c r="G59" s="163"/>
      <c r="H59" s="163"/>
      <c r="I59" s="163"/>
      <c r="J59" s="163"/>
      <c r="K59" s="163"/>
      <c r="L59" s="163"/>
      <c r="M59" s="174"/>
      <c r="N59" s="175"/>
      <c r="O59" s="175"/>
      <c r="P59" s="175"/>
      <c r="Q59" s="156"/>
      <c r="R59" s="157"/>
    </row>
    <row r="60" spans="1:18" s="135" customFormat="1" ht="31.5" customHeight="1" x14ac:dyDescent="0.25">
      <c r="A60" s="158">
        <v>34</v>
      </c>
      <c r="B60" s="217" t="s">
        <v>348</v>
      </c>
      <c r="C60" s="160" t="s">
        <v>29</v>
      </c>
      <c r="D60" s="161" t="s">
        <v>349</v>
      </c>
      <c r="E60" s="162" t="s">
        <v>74</v>
      </c>
      <c r="F60" s="163">
        <v>5835</v>
      </c>
      <c r="G60" s="163">
        <v>250</v>
      </c>
      <c r="H60" s="163">
        <v>375</v>
      </c>
      <c r="I60" s="163">
        <v>0</v>
      </c>
      <c r="J60" s="163">
        <v>0</v>
      </c>
      <c r="K60" s="163">
        <v>0</v>
      </c>
      <c r="L60" s="163">
        <v>2000</v>
      </c>
      <c r="M60" s="174" t="s">
        <v>320</v>
      </c>
      <c r="N60" s="154">
        <v>0</v>
      </c>
      <c r="O60" s="163">
        <v>0</v>
      </c>
      <c r="P60" s="163">
        <v>0</v>
      </c>
      <c r="Q60" s="156">
        <f t="shared" si="0"/>
        <v>8460</v>
      </c>
      <c r="R60" s="157"/>
    </row>
    <row r="61" spans="1:18" s="134" customFormat="1" ht="20.25" customHeight="1" x14ac:dyDescent="0.25">
      <c r="A61" s="164"/>
      <c r="B61" s="218"/>
      <c r="C61" s="166"/>
      <c r="D61" s="167"/>
      <c r="E61" s="168"/>
      <c r="F61" s="169">
        <f t="shared" ref="F61:L61" si="10">SUM(F60:F60)</f>
        <v>5835</v>
      </c>
      <c r="G61" s="169">
        <f t="shared" si="10"/>
        <v>250</v>
      </c>
      <c r="H61" s="169">
        <f t="shared" si="10"/>
        <v>375</v>
      </c>
      <c r="I61" s="169">
        <f t="shared" si="10"/>
        <v>0</v>
      </c>
      <c r="J61" s="169">
        <f t="shared" si="10"/>
        <v>0</v>
      </c>
      <c r="K61" s="169">
        <f t="shared" si="10"/>
        <v>0</v>
      </c>
      <c r="L61" s="169">
        <f t="shared" si="10"/>
        <v>2000</v>
      </c>
      <c r="M61" s="169"/>
      <c r="N61" s="169">
        <f>SUM(N60:N60)</f>
        <v>0</v>
      </c>
      <c r="O61" s="169">
        <f>SUM(O60:O60)</f>
        <v>0</v>
      </c>
      <c r="P61" s="169">
        <f>SUM(P60:P60)</f>
        <v>0</v>
      </c>
      <c r="Q61" s="169">
        <f>SUM(Q60:Q60)</f>
        <v>8460</v>
      </c>
      <c r="R61" s="170"/>
    </row>
    <row r="62" spans="1:18" s="134" customFormat="1" ht="27.75" customHeight="1" x14ac:dyDescent="0.25">
      <c r="A62" s="158"/>
      <c r="B62" s="219" t="s">
        <v>363</v>
      </c>
      <c r="C62" s="160"/>
      <c r="D62" s="161"/>
      <c r="E62" s="162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56"/>
      <c r="R62" s="157"/>
    </row>
    <row r="63" spans="1:18" s="134" customFormat="1" ht="43.5" customHeight="1" x14ac:dyDescent="0.25">
      <c r="A63" s="158">
        <v>35</v>
      </c>
      <c r="B63" s="217" t="s">
        <v>379</v>
      </c>
      <c r="C63" s="160" t="s">
        <v>14</v>
      </c>
      <c r="D63" s="161" t="s">
        <v>380</v>
      </c>
      <c r="E63" s="162" t="s">
        <v>74</v>
      </c>
      <c r="F63" s="163">
        <v>5835</v>
      </c>
      <c r="G63" s="163">
        <v>0</v>
      </c>
      <c r="H63" s="163">
        <v>250</v>
      </c>
      <c r="I63" s="163">
        <v>0</v>
      </c>
      <c r="J63" s="163">
        <v>0</v>
      </c>
      <c r="K63" s="163">
        <v>0</v>
      </c>
      <c r="L63" s="163">
        <v>2000</v>
      </c>
      <c r="M63" s="155" t="s">
        <v>320</v>
      </c>
      <c r="N63" s="163">
        <v>0</v>
      </c>
      <c r="O63" s="163">
        <v>0</v>
      </c>
      <c r="P63" s="163">
        <v>0</v>
      </c>
      <c r="Q63" s="156">
        <f>SUM(F63:P63)</f>
        <v>8085</v>
      </c>
      <c r="R63" s="157"/>
    </row>
    <row r="64" spans="1:18" s="134" customFormat="1" ht="20.25" customHeight="1" x14ac:dyDescent="0.25">
      <c r="A64" s="164"/>
      <c r="B64" s="218"/>
      <c r="C64" s="166"/>
      <c r="D64" s="167"/>
      <c r="E64" s="168"/>
      <c r="F64" s="169">
        <f>+F63</f>
        <v>5835</v>
      </c>
      <c r="G64" s="169">
        <f t="shared" ref="G64:P64" si="11">+G63</f>
        <v>0</v>
      </c>
      <c r="H64" s="169">
        <f t="shared" si="11"/>
        <v>250</v>
      </c>
      <c r="I64" s="169">
        <f t="shared" si="11"/>
        <v>0</v>
      </c>
      <c r="J64" s="169">
        <f t="shared" si="11"/>
        <v>0</v>
      </c>
      <c r="K64" s="169">
        <f t="shared" si="11"/>
        <v>0</v>
      </c>
      <c r="L64" s="169">
        <f t="shared" si="11"/>
        <v>2000</v>
      </c>
      <c r="M64" s="169"/>
      <c r="N64" s="169">
        <f t="shared" si="11"/>
        <v>0</v>
      </c>
      <c r="O64" s="169">
        <f t="shared" si="11"/>
        <v>0</v>
      </c>
      <c r="P64" s="169">
        <f t="shared" si="11"/>
        <v>0</v>
      </c>
      <c r="Q64" s="181">
        <f>+Q63</f>
        <v>8085</v>
      </c>
      <c r="R64" s="170"/>
    </row>
    <row r="65" spans="1:19" s="134" customFormat="1" ht="36" customHeight="1" x14ac:dyDescent="0.25">
      <c r="A65" s="158"/>
      <c r="B65" s="220" t="s">
        <v>403</v>
      </c>
      <c r="C65" s="160"/>
      <c r="D65" s="161"/>
      <c r="E65" s="162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56"/>
      <c r="R65" s="157"/>
    </row>
    <row r="66" spans="1:19" s="134" customFormat="1" ht="34.5" customHeight="1" x14ac:dyDescent="0.25">
      <c r="A66" s="158">
        <v>36</v>
      </c>
      <c r="B66" s="217" t="s">
        <v>278</v>
      </c>
      <c r="C66" s="160" t="s">
        <v>14</v>
      </c>
      <c r="D66" s="161" t="s">
        <v>404</v>
      </c>
      <c r="E66" s="162" t="s">
        <v>74</v>
      </c>
      <c r="F66" s="163">
        <v>6297</v>
      </c>
      <c r="G66" s="163">
        <v>250</v>
      </c>
      <c r="H66" s="163">
        <v>0</v>
      </c>
      <c r="I66" s="163">
        <v>0</v>
      </c>
      <c r="J66" s="163">
        <v>0</v>
      </c>
      <c r="K66" s="163">
        <v>0</v>
      </c>
      <c r="L66" s="163">
        <v>2000</v>
      </c>
      <c r="M66" s="155" t="s">
        <v>320</v>
      </c>
      <c r="N66" s="154">
        <v>0</v>
      </c>
      <c r="O66" s="163">
        <v>0</v>
      </c>
      <c r="P66" s="163">
        <v>0</v>
      </c>
      <c r="Q66" s="156">
        <f>SUM(F66:P66)</f>
        <v>8547</v>
      </c>
      <c r="R66" s="157"/>
    </row>
    <row r="67" spans="1:19" s="134" customFormat="1" ht="20.25" customHeight="1" x14ac:dyDescent="0.25">
      <c r="A67" s="164"/>
      <c r="B67" s="218"/>
      <c r="C67" s="166"/>
      <c r="D67" s="167"/>
      <c r="E67" s="168"/>
      <c r="F67" s="169">
        <f>+F66</f>
        <v>6297</v>
      </c>
      <c r="G67" s="169">
        <f t="shared" ref="G67:Q67" si="12">+G66</f>
        <v>250</v>
      </c>
      <c r="H67" s="169">
        <f t="shared" si="12"/>
        <v>0</v>
      </c>
      <c r="I67" s="169">
        <f t="shared" si="12"/>
        <v>0</v>
      </c>
      <c r="J67" s="169">
        <f t="shared" si="12"/>
        <v>0</v>
      </c>
      <c r="K67" s="169">
        <f t="shared" si="12"/>
        <v>0</v>
      </c>
      <c r="L67" s="169">
        <f t="shared" si="12"/>
        <v>2000</v>
      </c>
      <c r="M67" s="187" t="s">
        <v>320</v>
      </c>
      <c r="N67" s="169">
        <f t="shared" si="12"/>
        <v>0</v>
      </c>
      <c r="O67" s="169">
        <f t="shared" si="12"/>
        <v>0</v>
      </c>
      <c r="P67" s="169">
        <f t="shared" si="12"/>
        <v>0</v>
      </c>
      <c r="Q67" s="169">
        <f t="shared" si="12"/>
        <v>8547</v>
      </c>
      <c r="R67" s="170"/>
    </row>
    <row r="68" spans="1:19" s="134" customFormat="1" ht="30.75" customHeight="1" x14ac:dyDescent="0.25">
      <c r="A68" s="158"/>
      <c r="B68" s="220" t="s">
        <v>417</v>
      </c>
      <c r="C68" s="160"/>
      <c r="D68" s="161"/>
      <c r="E68" s="162"/>
      <c r="F68" s="163"/>
      <c r="G68" s="163"/>
      <c r="H68" s="163"/>
      <c r="I68" s="163"/>
      <c r="J68" s="163"/>
      <c r="K68" s="163"/>
      <c r="L68" s="163"/>
      <c r="M68" s="174"/>
      <c r="N68" s="175"/>
      <c r="O68" s="175"/>
      <c r="P68" s="175"/>
      <c r="Q68" s="156"/>
      <c r="R68" s="157"/>
    </row>
    <row r="69" spans="1:19" s="134" customFormat="1" ht="25.5" customHeight="1" x14ac:dyDescent="0.25">
      <c r="A69" s="158">
        <v>37</v>
      </c>
      <c r="B69" s="221" t="s">
        <v>381</v>
      </c>
      <c r="C69" s="160" t="s">
        <v>14</v>
      </c>
      <c r="D69" s="161" t="s">
        <v>382</v>
      </c>
      <c r="E69" s="162" t="s">
        <v>74</v>
      </c>
      <c r="F69" s="163">
        <v>6297</v>
      </c>
      <c r="G69" s="163">
        <v>250</v>
      </c>
      <c r="H69" s="163">
        <v>375</v>
      </c>
      <c r="I69" s="163">
        <v>0</v>
      </c>
      <c r="J69" s="163">
        <v>0</v>
      </c>
      <c r="K69" s="163">
        <v>0</v>
      </c>
      <c r="L69" s="163">
        <v>2000</v>
      </c>
      <c r="M69" s="182" t="s">
        <v>320</v>
      </c>
      <c r="N69" s="163">
        <v>0</v>
      </c>
      <c r="O69" s="163">
        <v>0</v>
      </c>
      <c r="P69" s="163">
        <v>0</v>
      </c>
      <c r="Q69" s="156">
        <f t="shared" ref="Q69:Q130" si="13">SUM(F69:P69)</f>
        <v>8922</v>
      </c>
      <c r="R69" s="157"/>
    </row>
    <row r="70" spans="1:19" s="134" customFormat="1" ht="28.5" customHeight="1" x14ac:dyDescent="0.25">
      <c r="A70" s="158">
        <v>38</v>
      </c>
      <c r="B70" s="221" t="s">
        <v>400</v>
      </c>
      <c r="C70" s="160" t="s">
        <v>26</v>
      </c>
      <c r="D70" s="161" t="s">
        <v>401</v>
      </c>
      <c r="E70" s="162" t="s">
        <v>74</v>
      </c>
      <c r="F70" s="163">
        <v>2441</v>
      </c>
      <c r="G70" s="163">
        <v>250</v>
      </c>
      <c r="H70" s="163">
        <v>0</v>
      </c>
      <c r="I70" s="163">
        <v>1500</v>
      </c>
      <c r="J70" s="163">
        <v>50</v>
      </c>
      <c r="K70" s="163">
        <v>0</v>
      </c>
      <c r="L70" s="163">
        <v>1500</v>
      </c>
      <c r="M70" s="182" t="s">
        <v>320</v>
      </c>
      <c r="N70" s="163">
        <v>0</v>
      </c>
      <c r="O70" s="163">
        <v>0</v>
      </c>
      <c r="P70" s="163">
        <v>0</v>
      </c>
      <c r="Q70" s="156">
        <f t="shared" si="13"/>
        <v>5741</v>
      </c>
      <c r="R70" s="157"/>
    </row>
    <row r="71" spans="1:19" s="134" customFormat="1" ht="20.25" customHeight="1" x14ac:dyDescent="0.25">
      <c r="A71" s="164"/>
      <c r="B71" s="218"/>
      <c r="C71" s="166"/>
      <c r="D71" s="167"/>
      <c r="E71" s="168"/>
      <c r="F71" s="169">
        <f t="shared" ref="F71:L71" si="14">SUM(F69:F69)</f>
        <v>6297</v>
      </c>
      <c r="G71" s="169">
        <f t="shared" si="14"/>
        <v>250</v>
      </c>
      <c r="H71" s="169">
        <f t="shared" si="14"/>
        <v>375</v>
      </c>
      <c r="I71" s="169">
        <f t="shared" si="14"/>
        <v>0</v>
      </c>
      <c r="J71" s="169">
        <f t="shared" si="14"/>
        <v>0</v>
      </c>
      <c r="K71" s="169">
        <f t="shared" si="14"/>
        <v>0</v>
      </c>
      <c r="L71" s="169">
        <f t="shared" si="14"/>
        <v>2000</v>
      </c>
      <c r="M71" s="169"/>
      <c r="N71" s="169">
        <f>SUM(N69:N69)</f>
        <v>0</v>
      </c>
      <c r="O71" s="169">
        <f>SUM(O69:O69)</f>
        <v>0</v>
      </c>
      <c r="P71" s="169">
        <f>SUM(P69:P69)</f>
        <v>0</v>
      </c>
      <c r="Q71" s="169">
        <f>SUM(Q69:Q69)</f>
        <v>8922</v>
      </c>
      <c r="R71" s="170"/>
    </row>
    <row r="72" spans="1:19" s="134" customFormat="1" ht="33.75" customHeight="1" x14ac:dyDescent="0.25">
      <c r="A72" s="158"/>
      <c r="B72" s="222" t="s">
        <v>313</v>
      </c>
      <c r="C72" s="183"/>
      <c r="D72" s="161"/>
      <c r="E72" s="162"/>
      <c r="F72" s="163"/>
      <c r="G72" s="163"/>
      <c r="H72" s="163"/>
      <c r="I72" s="163"/>
      <c r="J72" s="163"/>
      <c r="K72" s="163"/>
      <c r="L72" s="163"/>
      <c r="M72" s="174"/>
      <c r="N72" s="175"/>
      <c r="O72" s="175"/>
      <c r="P72" s="175"/>
      <c r="Q72" s="156"/>
      <c r="R72" s="157"/>
    </row>
    <row r="73" spans="1:19" s="134" customFormat="1" ht="34.5" customHeight="1" x14ac:dyDescent="0.25">
      <c r="A73" s="158">
        <v>39</v>
      </c>
      <c r="B73" s="223" t="s">
        <v>297</v>
      </c>
      <c r="C73" s="160" t="s">
        <v>41</v>
      </c>
      <c r="D73" s="161" t="s">
        <v>298</v>
      </c>
      <c r="E73" s="162" t="s">
        <v>74</v>
      </c>
      <c r="F73" s="163">
        <v>7000</v>
      </c>
      <c r="G73" s="163">
        <v>250</v>
      </c>
      <c r="H73" s="163">
        <v>375</v>
      </c>
      <c r="I73" s="163">
        <v>0</v>
      </c>
      <c r="J73" s="163">
        <v>0</v>
      </c>
      <c r="K73" s="163">
        <v>0</v>
      </c>
      <c r="L73" s="163">
        <v>0</v>
      </c>
      <c r="M73" s="155" t="s">
        <v>320</v>
      </c>
      <c r="N73" s="154">
        <v>0</v>
      </c>
      <c r="O73" s="163">
        <v>0</v>
      </c>
      <c r="P73" s="163">
        <v>0</v>
      </c>
      <c r="Q73" s="156">
        <f t="shared" ref="Q73:Q77" si="15">SUM(F73:P73)</f>
        <v>7625</v>
      </c>
      <c r="R73" s="157"/>
    </row>
    <row r="74" spans="1:19" s="134" customFormat="1" ht="34.5" customHeight="1" x14ac:dyDescent="0.25">
      <c r="A74" s="158">
        <v>40</v>
      </c>
      <c r="B74" s="221" t="s">
        <v>287</v>
      </c>
      <c r="C74" s="152" t="s">
        <v>14</v>
      </c>
      <c r="D74" s="152" t="s">
        <v>288</v>
      </c>
      <c r="E74" s="162" t="s">
        <v>74</v>
      </c>
      <c r="F74" s="163">
        <v>6297</v>
      </c>
      <c r="G74" s="163">
        <v>250</v>
      </c>
      <c r="H74" s="163">
        <v>375</v>
      </c>
      <c r="I74" s="163">
        <v>0</v>
      </c>
      <c r="J74" s="163">
        <v>0</v>
      </c>
      <c r="K74" s="163">
        <v>0</v>
      </c>
      <c r="L74" s="163">
        <v>2000</v>
      </c>
      <c r="M74" s="155" t="s">
        <v>320</v>
      </c>
      <c r="N74" s="154">
        <v>0</v>
      </c>
      <c r="O74" s="163">
        <v>0</v>
      </c>
      <c r="P74" s="163">
        <v>0</v>
      </c>
      <c r="Q74" s="156">
        <f t="shared" si="15"/>
        <v>8922</v>
      </c>
      <c r="R74" s="157"/>
      <c r="S74" s="135"/>
    </row>
    <row r="75" spans="1:19" s="134" customFormat="1" ht="34.5" customHeight="1" x14ac:dyDescent="0.25">
      <c r="A75" s="158">
        <v>41</v>
      </c>
      <c r="B75" s="221" t="s">
        <v>291</v>
      </c>
      <c r="C75" s="160" t="s">
        <v>14</v>
      </c>
      <c r="D75" s="161" t="s">
        <v>269</v>
      </c>
      <c r="E75" s="177" t="s">
        <v>74</v>
      </c>
      <c r="F75" s="184">
        <v>6297</v>
      </c>
      <c r="G75" s="184">
        <v>250</v>
      </c>
      <c r="H75" s="184">
        <v>375</v>
      </c>
      <c r="I75" s="184">
        <v>0</v>
      </c>
      <c r="J75" s="184">
        <v>0</v>
      </c>
      <c r="K75" s="184">
        <v>0</v>
      </c>
      <c r="L75" s="184">
        <v>1800</v>
      </c>
      <c r="M75" s="155" t="s">
        <v>320</v>
      </c>
      <c r="N75" s="154">
        <v>0</v>
      </c>
      <c r="O75" s="184">
        <v>0</v>
      </c>
      <c r="P75" s="184">
        <v>0</v>
      </c>
      <c r="Q75" s="156">
        <f t="shared" si="15"/>
        <v>8722</v>
      </c>
      <c r="R75" s="157"/>
      <c r="S75" s="137"/>
    </row>
    <row r="76" spans="1:19" s="134" customFormat="1" ht="34.5" customHeight="1" x14ac:dyDescent="0.25">
      <c r="A76" s="158">
        <v>42</v>
      </c>
      <c r="B76" s="221" t="s">
        <v>407</v>
      </c>
      <c r="C76" s="160" t="s">
        <v>45</v>
      </c>
      <c r="D76" s="161" t="s">
        <v>112</v>
      </c>
      <c r="E76" s="177" t="s">
        <v>74</v>
      </c>
      <c r="F76" s="184">
        <v>2281</v>
      </c>
      <c r="G76" s="184">
        <v>250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55" t="s">
        <v>320</v>
      </c>
      <c r="N76" s="154">
        <v>0</v>
      </c>
      <c r="O76" s="184">
        <v>0</v>
      </c>
      <c r="P76" s="184">
        <v>0</v>
      </c>
      <c r="Q76" s="156">
        <f t="shared" si="15"/>
        <v>2531</v>
      </c>
      <c r="R76" s="157"/>
      <c r="S76" s="137"/>
    </row>
    <row r="77" spans="1:19" s="134" customFormat="1" ht="34.5" customHeight="1" x14ac:dyDescent="0.25">
      <c r="A77" s="158">
        <v>43</v>
      </c>
      <c r="B77" s="221" t="s">
        <v>395</v>
      </c>
      <c r="C77" s="160" t="s">
        <v>396</v>
      </c>
      <c r="D77" s="161" t="s">
        <v>397</v>
      </c>
      <c r="E77" s="162" t="s">
        <v>74</v>
      </c>
      <c r="F77" s="185">
        <v>6297</v>
      </c>
      <c r="G77" s="185">
        <v>250</v>
      </c>
      <c r="H77" s="185">
        <v>375</v>
      </c>
      <c r="I77" s="185">
        <v>0</v>
      </c>
      <c r="J77" s="185">
        <v>0</v>
      </c>
      <c r="K77" s="185">
        <v>0</v>
      </c>
      <c r="L77" s="185">
        <v>2000</v>
      </c>
      <c r="M77" s="155" t="s">
        <v>320</v>
      </c>
      <c r="N77" s="154">
        <v>0</v>
      </c>
      <c r="O77" s="163">
        <v>0</v>
      </c>
      <c r="P77" s="163">
        <v>0</v>
      </c>
      <c r="Q77" s="156">
        <f t="shared" si="15"/>
        <v>8922</v>
      </c>
      <c r="R77" s="157"/>
      <c r="S77" s="135"/>
    </row>
    <row r="78" spans="1:19" s="134" customFormat="1" ht="28.5" customHeight="1" x14ac:dyDescent="0.25">
      <c r="A78" s="164"/>
      <c r="B78" s="218"/>
      <c r="C78" s="166"/>
      <c r="D78" s="167"/>
      <c r="E78" s="168"/>
      <c r="F78" s="169">
        <f t="shared" ref="F78:L78" si="16">SUM(F73:F77)</f>
        <v>28172</v>
      </c>
      <c r="G78" s="169">
        <f t="shared" si="16"/>
        <v>1250</v>
      </c>
      <c r="H78" s="169">
        <f t="shared" si="16"/>
        <v>1500</v>
      </c>
      <c r="I78" s="169">
        <f t="shared" si="16"/>
        <v>0</v>
      </c>
      <c r="J78" s="169">
        <f t="shared" si="16"/>
        <v>0</v>
      </c>
      <c r="K78" s="169">
        <f t="shared" si="16"/>
        <v>0</v>
      </c>
      <c r="L78" s="169">
        <f t="shared" si="16"/>
        <v>5800</v>
      </c>
      <c r="M78" s="169"/>
      <c r="N78" s="169">
        <f>SUM(N73:N77)</f>
        <v>0</v>
      </c>
      <c r="O78" s="169">
        <f>SUM(O73:O77)</f>
        <v>0</v>
      </c>
      <c r="P78" s="169">
        <f>SUM(P73:P77)</f>
        <v>0</v>
      </c>
      <c r="Q78" s="169">
        <f>SUM(Q73:Q77)</f>
        <v>36722</v>
      </c>
      <c r="R78" s="170"/>
    </row>
    <row r="79" spans="1:19" s="134" customFormat="1" ht="36" customHeight="1" x14ac:dyDescent="0.25">
      <c r="A79" s="158"/>
      <c r="B79" s="222" t="s">
        <v>306</v>
      </c>
      <c r="C79" s="183"/>
      <c r="D79" s="161"/>
      <c r="E79" s="162"/>
      <c r="F79" s="163"/>
      <c r="G79" s="163"/>
      <c r="H79" s="163"/>
      <c r="I79" s="163"/>
      <c r="J79" s="163"/>
      <c r="K79" s="163"/>
      <c r="L79" s="163"/>
      <c r="M79" s="174"/>
      <c r="N79" s="175"/>
      <c r="O79" s="175"/>
      <c r="P79" s="175"/>
      <c r="Q79" s="156"/>
      <c r="R79" s="157"/>
    </row>
    <row r="80" spans="1:19" s="134" customFormat="1" ht="33" customHeight="1" x14ac:dyDescent="0.25">
      <c r="A80" s="158">
        <v>44</v>
      </c>
      <c r="B80" s="224" t="s">
        <v>377</v>
      </c>
      <c r="C80" s="160" t="s">
        <v>79</v>
      </c>
      <c r="D80" s="161" t="s">
        <v>378</v>
      </c>
      <c r="E80" s="162" t="s">
        <v>74</v>
      </c>
      <c r="F80" s="163">
        <v>7000</v>
      </c>
      <c r="G80" s="163">
        <v>250</v>
      </c>
      <c r="H80" s="163">
        <v>375</v>
      </c>
      <c r="I80" s="163">
        <v>0</v>
      </c>
      <c r="J80" s="163">
        <v>0</v>
      </c>
      <c r="K80" s="163">
        <v>0</v>
      </c>
      <c r="L80" s="163">
        <v>3000</v>
      </c>
      <c r="M80" s="155" t="s">
        <v>320</v>
      </c>
      <c r="N80" s="154">
        <v>0</v>
      </c>
      <c r="O80" s="163">
        <v>0</v>
      </c>
      <c r="P80" s="163">
        <v>0</v>
      </c>
      <c r="Q80" s="156">
        <f t="shared" si="13"/>
        <v>10625</v>
      </c>
      <c r="R80" s="157"/>
    </row>
    <row r="81" spans="1:18" s="134" customFormat="1" ht="33" customHeight="1" x14ac:dyDescent="0.25">
      <c r="A81" s="158">
        <v>45</v>
      </c>
      <c r="B81" s="224" t="s">
        <v>279</v>
      </c>
      <c r="C81" s="160" t="s">
        <v>14</v>
      </c>
      <c r="D81" s="161" t="s">
        <v>268</v>
      </c>
      <c r="E81" s="162" t="s">
        <v>74</v>
      </c>
      <c r="F81" s="163">
        <v>6297</v>
      </c>
      <c r="G81" s="163">
        <v>250</v>
      </c>
      <c r="H81" s="163">
        <v>375</v>
      </c>
      <c r="I81" s="163">
        <v>0</v>
      </c>
      <c r="J81" s="163">
        <v>0</v>
      </c>
      <c r="K81" s="163">
        <v>0</v>
      </c>
      <c r="L81" s="163">
        <v>2000</v>
      </c>
      <c r="M81" s="155" t="s">
        <v>320</v>
      </c>
      <c r="N81" s="154">
        <v>0</v>
      </c>
      <c r="O81" s="163">
        <v>0</v>
      </c>
      <c r="P81" s="163">
        <v>0</v>
      </c>
      <c r="Q81" s="156">
        <f t="shared" ref="Q81" si="17">SUM(F81:P81)</f>
        <v>8922</v>
      </c>
      <c r="R81" s="157"/>
    </row>
    <row r="82" spans="1:18" s="134" customFormat="1" ht="33" customHeight="1" x14ac:dyDescent="0.25">
      <c r="A82" s="158">
        <v>46</v>
      </c>
      <c r="B82" s="221" t="s">
        <v>345</v>
      </c>
      <c r="C82" s="160" t="s">
        <v>14</v>
      </c>
      <c r="D82" s="161" t="s">
        <v>269</v>
      </c>
      <c r="E82" s="162" t="s">
        <v>74</v>
      </c>
      <c r="F82" s="163">
        <v>6297</v>
      </c>
      <c r="G82" s="163">
        <v>250</v>
      </c>
      <c r="H82" s="163">
        <v>375</v>
      </c>
      <c r="I82" s="163">
        <v>0</v>
      </c>
      <c r="J82" s="163">
        <v>0</v>
      </c>
      <c r="K82" s="163">
        <v>0</v>
      </c>
      <c r="L82" s="163">
        <v>2000</v>
      </c>
      <c r="M82" s="155" t="s">
        <v>320</v>
      </c>
      <c r="N82" s="154">
        <v>0</v>
      </c>
      <c r="O82" s="163">
        <v>0</v>
      </c>
      <c r="P82" s="163">
        <v>0</v>
      </c>
      <c r="Q82" s="156">
        <f t="shared" si="13"/>
        <v>8922</v>
      </c>
      <c r="R82" s="157"/>
    </row>
    <row r="83" spans="1:18" s="134" customFormat="1" ht="29.25" customHeight="1" x14ac:dyDescent="0.25">
      <c r="A83" s="164"/>
      <c r="B83" s="218"/>
      <c r="C83" s="166"/>
      <c r="D83" s="167"/>
      <c r="E83" s="168"/>
      <c r="F83" s="169">
        <f>SUM(F80:F82)</f>
        <v>19594</v>
      </c>
      <c r="G83" s="169">
        <f t="shared" ref="G83:L83" si="18">SUM(G80:G82)</f>
        <v>750</v>
      </c>
      <c r="H83" s="169">
        <f t="shared" si="18"/>
        <v>1125</v>
      </c>
      <c r="I83" s="169">
        <f t="shared" si="18"/>
        <v>0</v>
      </c>
      <c r="J83" s="169">
        <f t="shared" si="18"/>
        <v>0</v>
      </c>
      <c r="K83" s="169">
        <f t="shared" si="18"/>
        <v>0</v>
      </c>
      <c r="L83" s="169">
        <f t="shared" si="18"/>
        <v>7000</v>
      </c>
      <c r="M83" s="169"/>
      <c r="N83" s="169">
        <f>SUM(N80:N82)</f>
        <v>0</v>
      </c>
      <c r="O83" s="169">
        <f>SUM(O80:O82)</f>
        <v>0</v>
      </c>
      <c r="P83" s="169">
        <f>SUM(P80:P82)</f>
        <v>0</v>
      </c>
      <c r="Q83" s="169">
        <f>SUM(Q80:Q82)</f>
        <v>28469</v>
      </c>
      <c r="R83" s="170"/>
    </row>
    <row r="84" spans="1:18" s="134" customFormat="1" ht="30.75" customHeight="1" x14ac:dyDescent="0.25">
      <c r="A84" s="158"/>
      <c r="B84" s="222" t="s">
        <v>310</v>
      </c>
      <c r="C84" s="183"/>
      <c r="D84" s="161"/>
      <c r="E84" s="162"/>
      <c r="F84" s="163"/>
      <c r="G84" s="163"/>
      <c r="H84" s="163"/>
      <c r="I84" s="163"/>
      <c r="J84" s="163"/>
      <c r="K84" s="163"/>
      <c r="L84" s="163"/>
      <c r="M84" s="174"/>
      <c r="N84" s="175"/>
      <c r="O84" s="175"/>
      <c r="P84" s="175"/>
      <c r="Q84" s="156"/>
      <c r="R84" s="157"/>
    </row>
    <row r="85" spans="1:18" s="134" customFormat="1" ht="33.75" customHeight="1" x14ac:dyDescent="0.25">
      <c r="A85" s="158">
        <v>47</v>
      </c>
      <c r="B85" s="221" t="s">
        <v>281</v>
      </c>
      <c r="C85" s="160" t="s">
        <v>41</v>
      </c>
      <c r="D85" s="161" t="s">
        <v>295</v>
      </c>
      <c r="E85" s="162" t="s">
        <v>74</v>
      </c>
      <c r="F85" s="163">
        <v>7000</v>
      </c>
      <c r="G85" s="163">
        <v>250</v>
      </c>
      <c r="H85" s="163">
        <v>375</v>
      </c>
      <c r="I85" s="163">
        <v>0</v>
      </c>
      <c r="J85" s="163">
        <v>0</v>
      </c>
      <c r="K85" s="163">
        <v>0</v>
      </c>
      <c r="L85" s="163">
        <v>3000</v>
      </c>
      <c r="M85" s="155" t="s">
        <v>320</v>
      </c>
      <c r="N85" s="154">
        <v>0</v>
      </c>
      <c r="O85" s="163">
        <v>0</v>
      </c>
      <c r="P85" s="163">
        <v>0</v>
      </c>
      <c r="Q85" s="156">
        <f>SUM(F85:P85)</f>
        <v>10625</v>
      </c>
      <c r="R85" s="157"/>
    </row>
    <row r="86" spans="1:18" s="134" customFormat="1" ht="33.75" customHeight="1" x14ac:dyDescent="0.25">
      <c r="A86" s="158">
        <v>48</v>
      </c>
      <c r="B86" s="221" t="s">
        <v>338</v>
      </c>
      <c r="C86" s="160" t="s">
        <v>14</v>
      </c>
      <c r="D86" s="161" t="s">
        <v>268</v>
      </c>
      <c r="E86" s="162" t="s">
        <v>74</v>
      </c>
      <c r="F86" s="163">
        <v>6297</v>
      </c>
      <c r="G86" s="163">
        <v>250</v>
      </c>
      <c r="H86" s="163">
        <v>375</v>
      </c>
      <c r="I86" s="163">
        <v>0</v>
      </c>
      <c r="J86" s="163">
        <v>0</v>
      </c>
      <c r="K86" s="163">
        <v>0</v>
      </c>
      <c r="L86" s="163">
        <v>2000</v>
      </c>
      <c r="M86" s="155" t="s">
        <v>320</v>
      </c>
      <c r="N86" s="154">
        <v>0</v>
      </c>
      <c r="O86" s="163">
        <v>0</v>
      </c>
      <c r="P86" s="163">
        <v>0</v>
      </c>
      <c r="Q86" s="156">
        <f>SUM(F86:P86)</f>
        <v>8922</v>
      </c>
      <c r="R86" s="157"/>
    </row>
    <row r="87" spans="1:18" s="134" customFormat="1" ht="33.75" customHeight="1" x14ac:dyDescent="0.25">
      <c r="A87" s="158">
        <v>49</v>
      </c>
      <c r="B87" s="221" t="s">
        <v>114</v>
      </c>
      <c r="C87" s="160" t="s">
        <v>14</v>
      </c>
      <c r="D87" s="161" t="s">
        <v>269</v>
      </c>
      <c r="E87" s="162" t="s">
        <v>74</v>
      </c>
      <c r="F87" s="163">
        <v>6297</v>
      </c>
      <c r="G87" s="163">
        <v>250</v>
      </c>
      <c r="H87" s="163">
        <v>375</v>
      </c>
      <c r="I87" s="163">
        <v>0</v>
      </c>
      <c r="J87" s="163">
        <v>0</v>
      </c>
      <c r="K87" s="163">
        <v>0</v>
      </c>
      <c r="L87" s="163">
        <v>1800</v>
      </c>
      <c r="M87" s="155" t="s">
        <v>320</v>
      </c>
      <c r="N87" s="154">
        <v>0</v>
      </c>
      <c r="O87" s="163">
        <v>0</v>
      </c>
      <c r="P87" s="163">
        <v>0</v>
      </c>
      <c r="Q87" s="156">
        <f>SUM(F87:P87)</f>
        <v>8722</v>
      </c>
      <c r="R87" s="157"/>
    </row>
    <row r="88" spans="1:18" s="134" customFormat="1" ht="33.75" customHeight="1" x14ac:dyDescent="0.25">
      <c r="A88" s="158">
        <v>50</v>
      </c>
      <c r="B88" s="221" t="s">
        <v>282</v>
      </c>
      <c r="C88" s="160" t="s">
        <v>14</v>
      </c>
      <c r="D88" s="161" t="s">
        <v>267</v>
      </c>
      <c r="E88" s="162" t="s">
        <v>74</v>
      </c>
      <c r="F88" s="163">
        <v>6297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2000</v>
      </c>
      <c r="M88" s="155" t="s">
        <v>320</v>
      </c>
      <c r="N88" s="154">
        <v>0</v>
      </c>
      <c r="O88" s="163">
        <v>0</v>
      </c>
      <c r="P88" s="163">
        <v>0</v>
      </c>
      <c r="Q88" s="156">
        <f>SUM(F88:P88)</f>
        <v>8922</v>
      </c>
      <c r="R88" s="157"/>
    </row>
    <row r="89" spans="1:18" s="134" customFormat="1" ht="30" customHeight="1" x14ac:dyDescent="0.25">
      <c r="A89" s="164"/>
      <c r="B89" s="218"/>
      <c r="C89" s="166"/>
      <c r="D89" s="167"/>
      <c r="E89" s="168"/>
      <c r="F89" s="169">
        <f>SUM(F85:F88)</f>
        <v>25891</v>
      </c>
      <c r="G89" s="169">
        <f t="shared" ref="G89:Q89" si="19">SUM(G85:G88)</f>
        <v>1000</v>
      </c>
      <c r="H89" s="169">
        <f t="shared" si="19"/>
        <v>1500</v>
      </c>
      <c r="I89" s="169">
        <f t="shared" si="19"/>
        <v>0</v>
      </c>
      <c r="J89" s="169">
        <f t="shared" si="19"/>
        <v>0</v>
      </c>
      <c r="K89" s="169">
        <f t="shared" si="19"/>
        <v>0</v>
      </c>
      <c r="L89" s="169">
        <f t="shared" si="19"/>
        <v>8800</v>
      </c>
      <c r="M89" s="169"/>
      <c r="N89" s="169">
        <f t="shared" si="19"/>
        <v>0</v>
      </c>
      <c r="O89" s="169">
        <f t="shared" si="19"/>
        <v>0</v>
      </c>
      <c r="P89" s="169">
        <f t="shared" si="19"/>
        <v>0</v>
      </c>
      <c r="Q89" s="169">
        <f t="shared" si="19"/>
        <v>37191</v>
      </c>
      <c r="R89" s="170"/>
    </row>
    <row r="90" spans="1:18" s="134" customFormat="1" ht="33.75" customHeight="1" x14ac:dyDescent="0.25">
      <c r="A90" s="158"/>
      <c r="B90" s="222" t="s">
        <v>308</v>
      </c>
      <c r="C90" s="183"/>
      <c r="D90" s="161"/>
      <c r="E90" s="162"/>
      <c r="F90" s="163"/>
      <c r="G90" s="163"/>
      <c r="H90" s="163"/>
      <c r="I90" s="163"/>
      <c r="J90" s="163"/>
      <c r="K90" s="163"/>
      <c r="L90" s="163"/>
      <c r="M90" s="174"/>
      <c r="N90" s="175"/>
      <c r="O90" s="175"/>
      <c r="P90" s="175"/>
      <c r="Q90" s="156"/>
      <c r="R90" s="157"/>
    </row>
    <row r="91" spans="1:18" s="134" customFormat="1" ht="33.75" customHeight="1" x14ac:dyDescent="0.25">
      <c r="A91" s="158">
        <v>51</v>
      </c>
      <c r="B91" s="221" t="s">
        <v>280</v>
      </c>
      <c r="C91" s="160" t="s">
        <v>41</v>
      </c>
      <c r="D91" s="161" t="s">
        <v>296</v>
      </c>
      <c r="E91" s="162" t="s">
        <v>74</v>
      </c>
      <c r="F91" s="163">
        <v>7000</v>
      </c>
      <c r="G91" s="163">
        <v>250</v>
      </c>
      <c r="H91" s="163">
        <v>375</v>
      </c>
      <c r="I91" s="163">
        <v>0</v>
      </c>
      <c r="J91" s="163">
        <v>0</v>
      </c>
      <c r="K91" s="163">
        <v>0</v>
      </c>
      <c r="L91" s="163">
        <v>3000</v>
      </c>
      <c r="M91" s="155" t="s">
        <v>320</v>
      </c>
      <c r="N91" s="154">
        <v>0</v>
      </c>
      <c r="O91" s="163" t="s">
        <v>354</v>
      </c>
      <c r="P91" s="163">
        <v>0</v>
      </c>
      <c r="Q91" s="156">
        <f>SUM(F91:P91)</f>
        <v>10625</v>
      </c>
      <c r="R91" s="157"/>
    </row>
    <row r="92" spans="1:18" s="134" customFormat="1" ht="33.75" customHeight="1" x14ac:dyDescent="0.25">
      <c r="A92" s="158">
        <v>52</v>
      </c>
      <c r="B92" s="224" t="s">
        <v>60</v>
      </c>
      <c r="C92" s="160" t="s">
        <v>14</v>
      </c>
      <c r="D92" s="161" t="s">
        <v>268</v>
      </c>
      <c r="E92" s="162" t="s">
        <v>74</v>
      </c>
      <c r="F92" s="163">
        <v>6297</v>
      </c>
      <c r="G92" s="163">
        <v>250</v>
      </c>
      <c r="H92" s="163">
        <v>375</v>
      </c>
      <c r="I92" s="163">
        <v>0</v>
      </c>
      <c r="J92" s="163">
        <v>0</v>
      </c>
      <c r="K92" s="163">
        <v>0</v>
      </c>
      <c r="L92" s="163">
        <v>1800</v>
      </c>
      <c r="M92" s="155" t="s">
        <v>320</v>
      </c>
      <c r="N92" s="154">
        <v>0</v>
      </c>
      <c r="O92" s="163">
        <v>0</v>
      </c>
      <c r="P92" s="163">
        <v>0</v>
      </c>
      <c r="Q92" s="156">
        <f>SUM(F92:P92)</f>
        <v>8722</v>
      </c>
      <c r="R92" s="157"/>
    </row>
    <row r="93" spans="1:18" s="134" customFormat="1" ht="33.75" customHeight="1" x14ac:dyDescent="0.25">
      <c r="A93" s="158">
        <v>53</v>
      </c>
      <c r="B93" s="221" t="s">
        <v>61</v>
      </c>
      <c r="C93" s="160" t="s">
        <v>14</v>
      </c>
      <c r="D93" s="161" t="s">
        <v>269</v>
      </c>
      <c r="E93" s="162" t="s">
        <v>74</v>
      </c>
      <c r="F93" s="163">
        <v>6297</v>
      </c>
      <c r="G93" s="163">
        <v>250</v>
      </c>
      <c r="H93" s="163">
        <v>375</v>
      </c>
      <c r="I93" s="163">
        <v>0</v>
      </c>
      <c r="J93" s="163">
        <v>0</v>
      </c>
      <c r="K93" s="163">
        <v>0</v>
      </c>
      <c r="L93" s="163">
        <v>1800</v>
      </c>
      <c r="M93" s="155" t="s">
        <v>320</v>
      </c>
      <c r="N93" s="154">
        <v>0</v>
      </c>
      <c r="O93" s="163">
        <v>0</v>
      </c>
      <c r="P93" s="163">
        <v>0</v>
      </c>
      <c r="Q93" s="156">
        <f>SUM(F93:P93)</f>
        <v>8722</v>
      </c>
      <c r="R93" s="157"/>
    </row>
    <row r="94" spans="1:18" s="134" customFormat="1" ht="27.75" customHeight="1" x14ac:dyDescent="0.25">
      <c r="A94" s="164"/>
      <c r="B94" s="218"/>
      <c r="C94" s="166"/>
      <c r="D94" s="167"/>
      <c r="E94" s="168"/>
      <c r="F94" s="169">
        <f>SUM(F91:F93)</f>
        <v>19594</v>
      </c>
      <c r="G94" s="169">
        <f t="shared" ref="G94:Q94" si="20">SUM(G91:G93)</f>
        <v>750</v>
      </c>
      <c r="H94" s="169">
        <f t="shared" si="20"/>
        <v>1125</v>
      </c>
      <c r="I94" s="169">
        <f t="shared" si="20"/>
        <v>0</v>
      </c>
      <c r="J94" s="169">
        <f t="shared" si="20"/>
        <v>0</v>
      </c>
      <c r="K94" s="169">
        <f t="shared" si="20"/>
        <v>0</v>
      </c>
      <c r="L94" s="169">
        <f t="shared" si="20"/>
        <v>6600</v>
      </c>
      <c r="M94" s="169"/>
      <c r="N94" s="169">
        <f t="shared" si="20"/>
        <v>0</v>
      </c>
      <c r="O94" s="169">
        <f t="shared" si="20"/>
        <v>0</v>
      </c>
      <c r="P94" s="169">
        <f t="shared" si="20"/>
        <v>0</v>
      </c>
      <c r="Q94" s="169">
        <f t="shared" si="20"/>
        <v>28069</v>
      </c>
      <c r="R94" s="170"/>
    </row>
    <row r="95" spans="1:18" s="134" customFormat="1" ht="22.5" customHeight="1" x14ac:dyDescent="0.25">
      <c r="A95" s="158"/>
      <c r="B95" s="222" t="s">
        <v>314</v>
      </c>
      <c r="C95" s="183"/>
      <c r="D95" s="161"/>
      <c r="E95" s="162"/>
      <c r="F95" s="163"/>
      <c r="G95" s="163"/>
      <c r="H95" s="163"/>
      <c r="I95" s="163"/>
      <c r="J95" s="163"/>
      <c r="K95" s="163"/>
      <c r="L95" s="163"/>
      <c r="M95" s="174"/>
      <c r="N95" s="175"/>
      <c r="O95" s="175"/>
      <c r="P95" s="175"/>
      <c r="Q95" s="156"/>
      <c r="R95" s="157"/>
    </row>
    <row r="96" spans="1:18" s="134" customFormat="1" ht="34.5" customHeight="1" x14ac:dyDescent="0.25">
      <c r="A96" s="158">
        <v>54</v>
      </c>
      <c r="B96" s="223" t="s">
        <v>303</v>
      </c>
      <c r="C96" s="160" t="s">
        <v>41</v>
      </c>
      <c r="D96" s="161" t="s">
        <v>304</v>
      </c>
      <c r="E96" s="162" t="s">
        <v>74</v>
      </c>
      <c r="F96" s="163">
        <v>7000</v>
      </c>
      <c r="G96" s="163">
        <v>250</v>
      </c>
      <c r="H96" s="163">
        <v>0</v>
      </c>
      <c r="I96" s="163">
        <v>0</v>
      </c>
      <c r="J96" s="163">
        <v>0</v>
      </c>
      <c r="K96" s="163">
        <v>0</v>
      </c>
      <c r="L96" s="163">
        <v>0</v>
      </c>
      <c r="M96" s="155" t="s">
        <v>320</v>
      </c>
      <c r="N96" s="154">
        <v>0</v>
      </c>
      <c r="O96" s="163">
        <v>0</v>
      </c>
      <c r="P96" s="163">
        <v>0</v>
      </c>
      <c r="Q96" s="156">
        <f>SUM(F96:P96)</f>
        <v>7250</v>
      </c>
      <c r="R96" s="157"/>
    </row>
    <row r="97" spans="1:18" s="134" customFormat="1" ht="34.5" customHeight="1" x14ac:dyDescent="0.25">
      <c r="A97" s="158">
        <v>55</v>
      </c>
      <c r="B97" s="221" t="s">
        <v>331</v>
      </c>
      <c r="C97" s="160" t="s">
        <v>14</v>
      </c>
      <c r="D97" s="161" t="s">
        <v>269</v>
      </c>
      <c r="E97" s="162" t="s">
        <v>74</v>
      </c>
      <c r="F97" s="163">
        <v>6297</v>
      </c>
      <c r="G97" s="163">
        <v>250</v>
      </c>
      <c r="H97" s="163">
        <v>375</v>
      </c>
      <c r="I97" s="163">
        <v>0</v>
      </c>
      <c r="J97" s="163">
        <v>0</v>
      </c>
      <c r="K97" s="163">
        <v>0</v>
      </c>
      <c r="L97" s="163">
        <v>1800</v>
      </c>
      <c r="M97" s="155" t="s">
        <v>320</v>
      </c>
      <c r="N97" s="154">
        <v>0</v>
      </c>
      <c r="O97" s="163" t="s">
        <v>354</v>
      </c>
      <c r="P97" s="163">
        <v>0</v>
      </c>
      <c r="Q97" s="156">
        <f>SUM(F97:P97)</f>
        <v>8722</v>
      </c>
      <c r="R97" s="157"/>
    </row>
    <row r="98" spans="1:18" s="134" customFormat="1" ht="34.5" customHeight="1" x14ac:dyDescent="0.25">
      <c r="A98" s="158">
        <v>56</v>
      </c>
      <c r="B98" s="221" t="s">
        <v>286</v>
      </c>
      <c r="C98" s="160" t="s">
        <v>14</v>
      </c>
      <c r="D98" s="161" t="s">
        <v>268</v>
      </c>
      <c r="E98" s="162" t="s">
        <v>74</v>
      </c>
      <c r="F98" s="163">
        <v>6297</v>
      </c>
      <c r="G98" s="163">
        <v>250</v>
      </c>
      <c r="H98" s="163">
        <v>375</v>
      </c>
      <c r="I98" s="163">
        <v>0</v>
      </c>
      <c r="J98" s="163">
        <v>0</v>
      </c>
      <c r="K98" s="163">
        <v>0</v>
      </c>
      <c r="L98" s="163">
        <v>2000</v>
      </c>
      <c r="M98" s="155" t="s">
        <v>320</v>
      </c>
      <c r="N98" s="154">
        <v>0</v>
      </c>
      <c r="O98" s="163">
        <v>0</v>
      </c>
      <c r="P98" s="163">
        <v>0</v>
      </c>
      <c r="Q98" s="156">
        <f>SUM(F98:P98)</f>
        <v>8922</v>
      </c>
      <c r="R98" s="157"/>
    </row>
    <row r="99" spans="1:18" s="134" customFormat="1" ht="22.5" customHeight="1" x14ac:dyDescent="0.25">
      <c r="A99" s="164"/>
      <c r="B99" s="218"/>
      <c r="C99" s="166"/>
      <c r="D99" s="167"/>
      <c r="E99" s="168"/>
      <c r="F99" s="169">
        <f>SUM(F96:F98)</f>
        <v>19594</v>
      </c>
      <c r="G99" s="169">
        <f t="shared" ref="G99:P99" si="21">SUM(G96:G98)</f>
        <v>750</v>
      </c>
      <c r="H99" s="169">
        <f t="shared" si="21"/>
        <v>750</v>
      </c>
      <c r="I99" s="169">
        <f t="shared" si="21"/>
        <v>0</v>
      </c>
      <c r="J99" s="169">
        <f t="shared" si="21"/>
        <v>0</v>
      </c>
      <c r="K99" s="169">
        <f t="shared" si="21"/>
        <v>0</v>
      </c>
      <c r="L99" s="169">
        <f t="shared" si="21"/>
        <v>3800</v>
      </c>
      <c r="M99" s="169"/>
      <c r="N99" s="169">
        <f t="shared" si="21"/>
        <v>0</v>
      </c>
      <c r="O99" s="169">
        <f t="shared" si="21"/>
        <v>0</v>
      </c>
      <c r="P99" s="169">
        <f t="shared" si="21"/>
        <v>0</v>
      </c>
      <c r="Q99" s="169">
        <f>SUM(Q96:Q98)</f>
        <v>24894</v>
      </c>
      <c r="R99" s="170"/>
    </row>
    <row r="100" spans="1:18" s="134" customFormat="1" ht="22.5" customHeight="1" x14ac:dyDescent="0.25">
      <c r="A100" s="158"/>
      <c r="B100" s="222" t="s">
        <v>315</v>
      </c>
      <c r="C100" s="183"/>
      <c r="D100" s="161"/>
      <c r="E100" s="162"/>
      <c r="F100" s="163"/>
      <c r="G100" s="163"/>
      <c r="H100" s="163"/>
      <c r="I100" s="163"/>
      <c r="J100" s="163"/>
      <c r="K100" s="163"/>
      <c r="L100" s="163"/>
      <c r="M100" s="174"/>
      <c r="N100" s="175"/>
      <c r="O100" s="175"/>
      <c r="P100" s="175"/>
      <c r="Q100" s="156"/>
      <c r="R100" s="157"/>
    </row>
    <row r="101" spans="1:18" s="134" customFormat="1" ht="38.25" customHeight="1" x14ac:dyDescent="0.25">
      <c r="A101" s="229">
        <v>57</v>
      </c>
      <c r="B101" s="224" t="s">
        <v>388</v>
      </c>
      <c r="C101" s="161" t="s">
        <v>41</v>
      </c>
      <c r="D101" s="161" t="s">
        <v>389</v>
      </c>
      <c r="E101" s="153" t="s">
        <v>74</v>
      </c>
      <c r="F101" s="186">
        <v>7000</v>
      </c>
      <c r="G101" s="186">
        <v>250</v>
      </c>
      <c r="H101" s="186">
        <v>0</v>
      </c>
      <c r="I101" s="186">
        <v>0</v>
      </c>
      <c r="J101" s="186">
        <v>0</v>
      </c>
      <c r="K101" s="186">
        <v>0</v>
      </c>
      <c r="L101" s="186">
        <v>0</v>
      </c>
      <c r="M101" s="155" t="s">
        <v>320</v>
      </c>
      <c r="N101" s="186">
        <v>0</v>
      </c>
      <c r="O101" s="186">
        <v>0</v>
      </c>
      <c r="P101" s="186">
        <v>0</v>
      </c>
      <c r="Q101" s="156">
        <f>SUM(F101:P101)</f>
        <v>7250</v>
      </c>
      <c r="R101" s="157"/>
    </row>
    <row r="102" spans="1:18" s="134" customFormat="1" ht="40.5" customHeight="1" x14ac:dyDescent="0.25">
      <c r="A102" s="158">
        <v>58</v>
      </c>
      <c r="B102" s="221" t="s">
        <v>339</v>
      </c>
      <c r="C102" s="160" t="s">
        <v>14</v>
      </c>
      <c r="D102" s="161" t="s">
        <v>269</v>
      </c>
      <c r="E102" s="162" t="s">
        <v>74</v>
      </c>
      <c r="F102" s="163">
        <v>6297</v>
      </c>
      <c r="G102" s="163">
        <v>250</v>
      </c>
      <c r="H102" s="163">
        <v>375</v>
      </c>
      <c r="I102" s="163">
        <v>0</v>
      </c>
      <c r="J102" s="163">
        <v>0</v>
      </c>
      <c r="K102" s="163">
        <v>0</v>
      </c>
      <c r="L102" s="163">
        <v>2000</v>
      </c>
      <c r="M102" s="155" t="s">
        <v>320</v>
      </c>
      <c r="N102" s="154">
        <v>0</v>
      </c>
      <c r="O102" s="163">
        <v>0</v>
      </c>
      <c r="P102" s="163">
        <v>0</v>
      </c>
      <c r="Q102" s="156">
        <f>SUM(F102:P102)</f>
        <v>8922</v>
      </c>
      <c r="R102" s="157"/>
    </row>
    <row r="103" spans="1:18" s="134" customFormat="1" ht="25.5" customHeight="1" x14ac:dyDescent="0.25">
      <c r="A103" s="164"/>
      <c r="B103" s="218"/>
      <c r="C103" s="166"/>
      <c r="D103" s="167"/>
      <c r="E103" s="168"/>
      <c r="F103" s="169">
        <f t="shared" ref="F103:L103" si="22">SUM(F101:F102)</f>
        <v>13297</v>
      </c>
      <c r="G103" s="169">
        <f t="shared" si="22"/>
        <v>500</v>
      </c>
      <c r="H103" s="169">
        <f t="shared" si="22"/>
        <v>375</v>
      </c>
      <c r="I103" s="169">
        <f t="shared" si="22"/>
        <v>0</v>
      </c>
      <c r="J103" s="169">
        <f t="shared" si="22"/>
        <v>0</v>
      </c>
      <c r="K103" s="169">
        <f t="shared" si="22"/>
        <v>0</v>
      </c>
      <c r="L103" s="169">
        <f t="shared" si="22"/>
        <v>2000</v>
      </c>
      <c r="M103" s="187"/>
      <c r="N103" s="169">
        <f>SUM(N101:N102)</f>
        <v>0</v>
      </c>
      <c r="O103" s="169">
        <f>SUM(O101:O102)</f>
        <v>0</v>
      </c>
      <c r="P103" s="169">
        <f>SUM(P101:P102)</f>
        <v>0</v>
      </c>
      <c r="Q103" s="169">
        <f>SUM(Q101:Q102)</f>
        <v>16172</v>
      </c>
      <c r="R103" s="170"/>
    </row>
    <row r="104" spans="1:18" s="134" customFormat="1" ht="22.5" customHeight="1" x14ac:dyDescent="0.25">
      <c r="A104" s="158"/>
      <c r="B104" s="222" t="s">
        <v>307</v>
      </c>
      <c r="C104" s="183"/>
      <c r="D104" s="161"/>
      <c r="E104" s="162"/>
      <c r="F104" s="163"/>
      <c r="G104" s="163"/>
      <c r="H104" s="163"/>
      <c r="I104" s="163"/>
      <c r="J104" s="163"/>
      <c r="K104" s="163"/>
      <c r="L104" s="163"/>
      <c r="M104" s="174"/>
      <c r="N104" s="175"/>
      <c r="O104" s="175"/>
      <c r="P104" s="175"/>
      <c r="Q104" s="156"/>
      <c r="R104" s="157"/>
    </row>
    <row r="105" spans="1:18" s="134" customFormat="1" ht="30.75" customHeight="1" x14ac:dyDescent="0.25">
      <c r="A105" s="158">
        <v>59</v>
      </c>
      <c r="B105" s="223" t="s">
        <v>340</v>
      </c>
      <c r="C105" s="160" t="s">
        <v>41</v>
      </c>
      <c r="D105" s="161" t="s">
        <v>293</v>
      </c>
      <c r="E105" s="162" t="s">
        <v>74</v>
      </c>
      <c r="F105" s="163">
        <v>7000</v>
      </c>
      <c r="G105" s="163">
        <v>250</v>
      </c>
      <c r="H105" s="163">
        <v>0</v>
      </c>
      <c r="I105" s="163">
        <v>0</v>
      </c>
      <c r="J105" s="163">
        <v>0</v>
      </c>
      <c r="K105" s="163">
        <v>0</v>
      </c>
      <c r="L105" s="163">
        <v>3000</v>
      </c>
      <c r="M105" s="155" t="s">
        <v>320</v>
      </c>
      <c r="N105" s="154">
        <v>0</v>
      </c>
      <c r="O105" s="163">
        <v>0</v>
      </c>
      <c r="P105" s="163">
        <v>0</v>
      </c>
      <c r="Q105" s="156">
        <f>SUM(F105:P105)</f>
        <v>10250</v>
      </c>
      <c r="R105" s="157"/>
    </row>
    <row r="106" spans="1:18" s="134" customFormat="1" ht="30.75" customHeight="1" x14ac:dyDescent="0.25">
      <c r="A106" s="158">
        <v>60</v>
      </c>
      <c r="B106" s="223" t="s">
        <v>360</v>
      </c>
      <c r="C106" s="160" t="s">
        <v>14</v>
      </c>
      <c r="D106" s="161" t="s">
        <v>268</v>
      </c>
      <c r="E106" s="162" t="s">
        <v>74</v>
      </c>
      <c r="F106" s="163">
        <v>6297</v>
      </c>
      <c r="G106" s="163">
        <v>250</v>
      </c>
      <c r="H106" s="163">
        <v>375</v>
      </c>
      <c r="I106" s="163">
        <v>0</v>
      </c>
      <c r="J106" s="163">
        <v>0</v>
      </c>
      <c r="K106" s="163">
        <v>0</v>
      </c>
      <c r="L106" s="163">
        <v>2000</v>
      </c>
      <c r="M106" s="155" t="s">
        <v>320</v>
      </c>
      <c r="N106" s="154">
        <v>0</v>
      </c>
      <c r="O106" s="163">
        <v>0</v>
      </c>
      <c r="P106" s="163">
        <v>0</v>
      </c>
      <c r="Q106" s="156">
        <f>SUM(F106:P106)</f>
        <v>8922</v>
      </c>
      <c r="R106" s="157"/>
    </row>
    <row r="107" spans="1:18" s="134" customFormat="1" ht="30.75" customHeight="1" x14ac:dyDescent="0.25">
      <c r="A107" s="158">
        <v>61</v>
      </c>
      <c r="B107" s="221" t="s">
        <v>355</v>
      </c>
      <c r="C107" s="160" t="s">
        <v>357</v>
      </c>
      <c r="D107" s="161" t="s">
        <v>269</v>
      </c>
      <c r="E107" s="162" t="s">
        <v>74</v>
      </c>
      <c r="F107" s="163">
        <v>6297</v>
      </c>
      <c r="G107" s="163">
        <v>250</v>
      </c>
      <c r="H107" s="163">
        <v>375</v>
      </c>
      <c r="I107" s="163" t="s">
        <v>354</v>
      </c>
      <c r="J107" s="163" t="s">
        <v>354</v>
      </c>
      <c r="K107" s="163" t="s">
        <v>354</v>
      </c>
      <c r="L107" s="163">
        <v>2000</v>
      </c>
      <c r="M107" s="155" t="s">
        <v>320</v>
      </c>
      <c r="N107" s="154">
        <v>0</v>
      </c>
      <c r="O107" s="163" t="s">
        <v>354</v>
      </c>
      <c r="P107" s="163">
        <v>0</v>
      </c>
      <c r="Q107" s="156">
        <f>SUM(F107:P107)</f>
        <v>8922</v>
      </c>
      <c r="R107" s="157"/>
    </row>
    <row r="108" spans="1:18" s="134" customFormat="1" ht="30.75" customHeight="1" x14ac:dyDescent="0.25">
      <c r="A108" s="158">
        <v>62</v>
      </c>
      <c r="B108" s="221" t="s">
        <v>387</v>
      </c>
      <c r="C108" s="160" t="s">
        <v>357</v>
      </c>
      <c r="D108" s="161" t="s">
        <v>269</v>
      </c>
      <c r="E108" s="162" t="s">
        <v>74</v>
      </c>
      <c r="F108" s="163">
        <v>6297</v>
      </c>
      <c r="G108" s="163">
        <v>250</v>
      </c>
      <c r="H108" s="163">
        <v>375</v>
      </c>
      <c r="I108" s="163" t="s">
        <v>354</v>
      </c>
      <c r="J108" s="163" t="s">
        <v>354</v>
      </c>
      <c r="K108" s="163" t="s">
        <v>354</v>
      </c>
      <c r="L108" s="163">
        <v>2000</v>
      </c>
      <c r="M108" s="155" t="s">
        <v>320</v>
      </c>
      <c r="N108" s="154">
        <v>0</v>
      </c>
      <c r="O108" s="163" t="s">
        <v>354</v>
      </c>
      <c r="P108" s="163">
        <v>0</v>
      </c>
      <c r="Q108" s="156">
        <f>SUM(F108:P108)</f>
        <v>8922</v>
      </c>
      <c r="R108" s="157"/>
    </row>
    <row r="109" spans="1:18" s="134" customFormat="1" ht="27" customHeight="1" x14ac:dyDescent="0.25">
      <c r="A109" s="164"/>
      <c r="B109" s="218"/>
      <c r="C109" s="166"/>
      <c r="D109" s="167"/>
      <c r="E109" s="168"/>
      <c r="F109" s="169">
        <f>SUM(F105:F108)</f>
        <v>25891</v>
      </c>
      <c r="G109" s="169">
        <f t="shared" ref="G109:P109" si="23">SUM(G105:G108)</f>
        <v>1000</v>
      </c>
      <c r="H109" s="169">
        <f t="shared" si="23"/>
        <v>1125</v>
      </c>
      <c r="I109" s="169">
        <f t="shared" si="23"/>
        <v>0</v>
      </c>
      <c r="J109" s="169">
        <f t="shared" si="23"/>
        <v>0</v>
      </c>
      <c r="K109" s="169">
        <f t="shared" si="23"/>
        <v>0</v>
      </c>
      <c r="L109" s="169">
        <f t="shared" si="23"/>
        <v>9000</v>
      </c>
      <c r="M109" s="169"/>
      <c r="N109" s="169">
        <f t="shared" si="23"/>
        <v>0</v>
      </c>
      <c r="O109" s="169">
        <f t="shared" si="23"/>
        <v>0</v>
      </c>
      <c r="P109" s="169">
        <f t="shared" si="23"/>
        <v>0</v>
      </c>
      <c r="Q109" s="169">
        <f>SUM(Q105:Q108)</f>
        <v>37016</v>
      </c>
      <c r="R109" s="170"/>
    </row>
    <row r="110" spans="1:18" s="134" customFormat="1" ht="27" customHeight="1" x14ac:dyDescent="0.25">
      <c r="A110" s="158"/>
      <c r="B110" s="222" t="s">
        <v>312</v>
      </c>
      <c r="C110" s="183"/>
      <c r="D110" s="161"/>
      <c r="E110" s="162"/>
      <c r="F110" s="163"/>
      <c r="G110" s="163"/>
      <c r="H110" s="163"/>
      <c r="I110" s="163"/>
      <c r="J110" s="163"/>
      <c r="K110" s="163"/>
      <c r="L110" s="163"/>
      <c r="M110" s="174"/>
      <c r="N110" s="175"/>
      <c r="O110" s="175"/>
      <c r="P110" s="175"/>
      <c r="Q110" s="156"/>
      <c r="R110" s="157"/>
    </row>
    <row r="111" spans="1:18" s="134" customFormat="1" ht="30.75" customHeight="1" x14ac:dyDescent="0.25">
      <c r="A111" s="158">
        <v>63</v>
      </c>
      <c r="B111" s="223" t="s">
        <v>364</v>
      </c>
      <c r="C111" s="160" t="s">
        <v>41</v>
      </c>
      <c r="D111" s="161" t="s">
        <v>365</v>
      </c>
      <c r="E111" s="162" t="s">
        <v>74</v>
      </c>
      <c r="F111" s="163">
        <v>7000</v>
      </c>
      <c r="G111" s="163">
        <v>250</v>
      </c>
      <c r="H111" s="163">
        <v>375</v>
      </c>
      <c r="I111" s="163">
        <v>0</v>
      </c>
      <c r="J111" s="163">
        <v>0</v>
      </c>
      <c r="K111" s="163">
        <v>0</v>
      </c>
      <c r="L111" s="163">
        <v>3000</v>
      </c>
      <c r="M111" s="155" t="s">
        <v>320</v>
      </c>
      <c r="N111" s="154">
        <v>0</v>
      </c>
      <c r="O111" s="175">
        <v>0</v>
      </c>
      <c r="P111" s="175">
        <v>0</v>
      </c>
      <c r="Q111" s="156">
        <f>SUM(F111:P111)</f>
        <v>10625</v>
      </c>
      <c r="R111" s="157"/>
    </row>
    <row r="112" spans="1:18" s="134" customFormat="1" ht="30.75" customHeight="1" x14ac:dyDescent="0.25">
      <c r="A112" s="158">
        <v>64</v>
      </c>
      <c r="B112" s="221" t="s">
        <v>332</v>
      </c>
      <c r="C112" s="160" t="s">
        <v>14</v>
      </c>
      <c r="D112" s="161" t="s">
        <v>268</v>
      </c>
      <c r="E112" s="162" t="s">
        <v>74</v>
      </c>
      <c r="F112" s="163">
        <v>6297</v>
      </c>
      <c r="G112" s="163">
        <v>250</v>
      </c>
      <c r="H112" s="163">
        <v>375</v>
      </c>
      <c r="I112" s="163">
        <v>0</v>
      </c>
      <c r="J112" s="163">
        <v>0</v>
      </c>
      <c r="K112" s="163">
        <v>0</v>
      </c>
      <c r="L112" s="163">
        <v>2000</v>
      </c>
      <c r="M112" s="155" t="s">
        <v>320</v>
      </c>
      <c r="N112" s="154">
        <v>0</v>
      </c>
      <c r="O112" s="163">
        <v>0</v>
      </c>
      <c r="P112" s="163">
        <v>0</v>
      </c>
      <c r="Q112" s="156">
        <f>SUM(F112:P112)</f>
        <v>8922</v>
      </c>
      <c r="R112" s="157"/>
    </row>
    <row r="113" spans="1:18" s="134" customFormat="1" ht="30.75" customHeight="1" x14ac:dyDescent="0.25">
      <c r="A113" s="158">
        <v>65</v>
      </c>
      <c r="B113" s="221" t="s">
        <v>285</v>
      </c>
      <c r="C113" s="160" t="s">
        <v>14</v>
      </c>
      <c r="D113" s="161" t="s">
        <v>269</v>
      </c>
      <c r="E113" s="162" t="s">
        <v>74</v>
      </c>
      <c r="F113" s="163">
        <v>6297</v>
      </c>
      <c r="G113" s="163">
        <v>250</v>
      </c>
      <c r="H113" s="163">
        <v>375</v>
      </c>
      <c r="I113" s="163">
        <v>0</v>
      </c>
      <c r="J113" s="163">
        <v>0</v>
      </c>
      <c r="K113" s="163">
        <v>0</v>
      </c>
      <c r="L113" s="163">
        <v>2000</v>
      </c>
      <c r="M113" s="155" t="s">
        <v>320</v>
      </c>
      <c r="N113" s="154">
        <v>0</v>
      </c>
      <c r="O113" s="163">
        <v>0</v>
      </c>
      <c r="P113" s="163">
        <v>0</v>
      </c>
      <c r="Q113" s="156">
        <f>SUM(F113:P113)</f>
        <v>8922</v>
      </c>
      <c r="R113" s="157"/>
    </row>
    <row r="114" spans="1:18" s="134" customFormat="1" ht="27" customHeight="1" x14ac:dyDescent="0.25">
      <c r="A114" s="164"/>
      <c r="B114" s="218"/>
      <c r="C114" s="166"/>
      <c r="D114" s="167"/>
      <c r="E114" s="168"/>
      <c r="F114" s="169">
        <f>SUM(F111:F113)</f>
        <v>19594</v>
      </c>
      <c r="G114" s="169">
        <f t="shared" ref="G114:P114" si="24">SUM(G111:G113)</f>
        <v>750</v>
      </c>
      <c r="H114" s="169">
        <f t="shared" si="24"/>
        <v>1125</v>
      </c>
      <c r="I114" s="169">
        <f t="shared" si="24"/>
        <v>0</v>
      </c>
      <c r="J114" s="169">
        <f t="shared" si="24"/>
        <v>0</v>
      </c>
      <c r="K114" s="169">
        <f t="shared" si="24"/>
        <v>0</v>
      </c>
      <c r="L114" s="169">
        <f t="shared" si="24"/>
        <v>7000</v>
      </c>
      <c r="M114" s="169"/>
      <c r="N114" s="169">
        <f t="shared" si="24"/>
        <v>0</v>
      </c>
      <c r="O114" s="169">
        <f t="shared" si="24"/>
        <v>0</v>
      </c>
      <c r="P114" s="169">
        <f t="shared" si="24"/>
        <v>0</v>
      </c>
      <c r="Q114" s="169">
        <f>SUM(Q111:Q113)</f>
        <v>28469</v>
      </c>
      <c r="R114" s="170"/>
    </row>
    <row r="115" spans="1:18" s="134" customFormat="1" ht="27" customHeight="1" x14ac:dyDescent="0.25">
      <c r="A115" s="158"/>
      <c r="B115" s="222" t="s">
        <v>309</v>
      </c>
      <c r="C115" s="183"/>
      <c r="D115" s="161"/>
      <c r="E115" s="162"/>
      <c r="F115" s="163"/>
      <c r="G115" s="163"/>
      <c r="H115" s="163"/>
      <c r="I115" s="163"/>
      <c r="J115" s="163"/>
      <c r="K115" s="163"/>
      <c r="L115" s="163"/>
      <c r="M115" s="174"/>
      <c r="N115" s="175"/>
      <c r="O115" s="175"/>
      <c r="P115" s="175"/>
      <c r="Q115" s="156"/>
      <c r="R115" s="157"/>
    </row>
    <row r="116" spans="1:18" s="134" customFormat="1" ht="30.75" customHeight="1" x14ac:dyDescent="0.25">
      <c r="A116" s="158">
        <v>66</v>
      </c>
      <c r="B116" s="223" t="s">
        <v>368</v>
      </c>
      <c r="C116" s="160" t="s">
        <v>41</v>
      </c>
      <c r="D116" s="161" t="s">
        <v>369</v>
      </c>
      <c r="E116" s="162" t="s">
        <v>74</v>
      </c>
      <c r="F116" s="163">
        <v>7000</v>
      </c>
      <c r="G116" s="163">
        <v>250</v>
      </c>
      <c r="H116" s="163">
        <v>375</v>
      </c>
      <c r="I116" s="163">
        <v>0</v>
      </c>
      <c r="J116" s="163">
        <v>0</v>
      </c>
      <c r="K116" s="163">
        <v>0</v>
      </c>
      <c r="L116" s="163">
        <v>3000</v>
      </c>
      <c r="M116" s="176" t="s">
        <v>320</v>
      </c>
      <c r="N116" s="154">
        <v>0</v>
      </c>
      <c r="O116" s="163">
        <v>0</v>
      </c>
      <c r="P116" s="163">
        <v>0</v>
      </c>
      <c r="Q116" s="156">
        <f>SUM(F116:P116)</f>
        <v>10625</v>
      </c>
      <c r="R116" s="157"/>
    </row>
    <row r="117" spans="1:18" s="134" customFormat="1" ht="30.75" customHeight="1" x14ac:dyDescent="0.25">
      <c r="A117" s="177" t="s">
        <v>424</v>
      </c>
      <c r="B117" s="221" t="s">
        <v>341</v>
      </c>
      <c r="C117" s="160" t="s">
        <v>14</v>
      </c>
      <c r="D117" s="161" t="s">
        <v>268</v>
      </c>
      <c r="E117" s="162" t="s">
        <v>74</v>
      </c>
      <c r="F117" s="163">
        <v>6297</v>
      </c>
      <c r="G117" s="163">
        <v>250</v>
      </c>
      <c r="H117" s="163">
        <v>375</v>
      </c>
      <c r="I117" s="163">
        <v>0</v>
      </c>
      <c r="J117" s="163">
        <v>0</v>
      </c>
      <c r="K117" s="163">
        <v>0</v>
      </c>
      <c r="L117" s="163">
        <v>2000</v>
      </c>
      <c r="M117" s="174" t="s">
        <v>320</v>
      </c>
      <c r="N117" s="154">
        <v>0</v>
      </c>
      <c r="O117" s="163">
        <v>0</v>
      </c>
      <c r="P117" s="163">
        <v>0</v>
      </c>
      <c r="Q117" s="156">
        <f>SUM(F117:P117)</f>
        <v>8922</v>
      </c>
      <c r="R117" s="157"/>
    </row>
    <row r="118" spans="1:18" s="134" customFormat="1" ht="30.75" customHeight="1" x14ac:dyDescent="0.25">
      <c r="A118" s="158">
        <v>68</v>
      </c>
      <c r="B118" s="221" t="s">
        <v>346</v>
      </c>
      <c r="C118" s="160" t="s">
        <v>14</v>
      </c>
      <c r="D118" s="161" t="s">
        <v>269</v>
      </c>
      <c r="E118" s="162" t="s">
        <v>74</v>
      </c>
      <c r="F118" s="163">
        <v>6297</v>
      </c>
      <c r="G118" s="163">
        <v>250</v>
      </c>
      <c r="H118" s="163">
        <v>375</v>
      </c>
      <c r="I118" s="163">
        <v>0</v>
      </c>
      <c r="J118" s="163">
        <v>0</v>
      </c>
      <c r="K118" s="163">
        <v>0</v>
      </c>
      <c r="L118" s="163">
        <v>2000</v>
      </c>
      <c r="M118" s="155" t="s">
        <v>320</v>
      </c>
      <c r="N118" s="154">
        <v>0</v>
      </c>
      <c r="O118" s="163">
        <v>0</v>
      </c>
      <c r="P118" s="163">
        <v>0</v>
      </c>
      <c r="Q118" s="156">
        <f>SUM(F118:P118)</f>
        <v>8922</v>
      </c>
      <c r="R118" s="157"/>
    </row>
    <row r="119" spans="1:18" s="134" customFormat="1" ht="27" customHeight="1" x14ac:dyDescent="0.25">
      <c r="A119" s="164"/>
      <c r="B119" s="218"/>
      <c r="C119" s="166"/>
      <c r="D119" s="167"/>
      <c r="E119" s="168"/>
      <c r="F119" s="169">
        <f>SUM(F116:F118)</f>
        <v>19594</v>
      </c>
      <c r="G119" s="169">
        <f t="shared" ref="G119:P119" si="25">SUM(G116:G118)</f>
        <v>750</v>
      </c>
      <c r="H119" s="169">
        <f t="shared" si="25"/>
        <v>1125</v>
      </c>
      <c r="I119" s="169">
        <f t="shared" si="25"/>
        <v>0</v>
      </c>
      <c r="J119" s="169">
        <f t="shared" si="25"/>
        <v>0</v>
      </c>
      <c r="K119" s="169">
        <f t="shared" si="25"/>
        <v>0</v>
      </c>
      <c r="L119" s="169">
        <f t="shared" si="25"/>
        <v>7000</v>
      </c>
      <c r="M119" s="169"/>
      <c r="N119" s="169">
        <f t="shared" si="25"/>
        <v>0</v>
      </c>
      <c r="O119" s="169">
        <f t="shared" si="25"/>
        <v>0</v>
      </c>
      <c r="P119" s="169">
        <f t="shared" si="25"/>
        <v>0</v>
      </c>
      <c r="Q119" s="169">
        <f>SUM(Q116:Q118)</f>
        <v>28469</v>
      </c>
      <c r="R119" s="170"/>
    </row>
    <row r="120" spans="1:18" s="134" customFormat="1" ht="27" customHeight="1" x14ac:dyDescent="0.25">
      <c r="A120" s="158"/>
      <c r="B120" s="222" t="s">
        <v>311</v>
      </c>
      <c r="C120" s="183"/>
      <c r="D120" s="161"/>
      <c r="E120" s="162"/>
      <c r="F120" s="163"/>
      <c r="G120" s="163"/>
      <c r="H120" s="163"/>
      <c r="I120" s="163"/>
      <c r="J120" s="163"/>
      <c r="K120" s="163"/>
      <c r="L120" s="163"/>
      <c r="M120" s="174"/>
      <c r="N120" s="175"/>
      <c r="O120" s="175"/>
      <c r="P120" s="175"/>
      <c r="Q120" s="156"/>
      <c r="R120" s="157"/>
    </row>
    <row r="121" spans="1:18" s="134" customFormat="1" ht="30.75" customHeight="1" x14ac:dyDescent="0.25">
      <c r="A121" s="158">
        <v>69</v>
      </c>
      <c r="B121" s="225" t="s">
        <v>372</v>
      </c>
      <c r="C121" s="160" t="s">
        <v>41</v>
      </c>
      <c r="D121" s="161" t="s">
        <v>373</v>
      </c>
      <c r="E121" s="162" t="s">
        <v>74</v>
      </c>
      <c r="F121" s="163">
        <v>7000</v>
      </c>
      <c r="G121" s="163">
        <v>250</v>
      </c>
      <c r="H121" s="163">
        <v>0</v>
      </c>
      <c r="I121" s="163">
        <v>0</v>
      </c>
      <c r="J121" s="163">
        <v>0</v>
      </c>
      <c r="K121" s="163">
        <v>0</v>
      </c>
      <c r="L121" s="163">
        <v>3000</v>
      </c>
      <c r="M121" s="174" t="s">
        <v>320</v>
      </c>
      <c r="N121" s="163">
        <v>0</v>
      </c>
      <c r="O121" s="163">
        <v>0</v>
      </c>
      <c r="P121" s="163">
        <v>0</v>
      </c>
      <c r="Q121" s="156">
        <f t="shared" ref="Q121:Q125" si="26">SUM(F121:P121)</f>
        <v>10250</v>
      </c>
      <c r="R121" s="157"/>
    </row>
    <row r="122" spans="1:18" s="134" customFormat="1" ht="30.75" customHeight="1" x14ac:dyDescent="0.25">
      <c r="A122" s="158">
        <v>70</v>
      </c>
      <c r="B122" s="224" t="s">
        <v>283</v>
      </c>
      <c r="C122" s="160" t="s">
        <v>14</v>
      </c>
      <c r="D122" s="161" t="s">
        <v>269</v>
      </c>
      <c r="E122" s="162" t="s">
        <v>74</v>
      </c>
      <c r="F122" s="163">
        <v>6297</v>
      </c>
      <c r="G122" s="163">
        <v>250</v>
      </c>
      <c r="H122" s="163">
        <v>375</v>
      </c>
      <c r="I122" s="163">
        <v>0</v>
      </c>
      <c r="J122" s="163">
        <v>0</v>
      </c>
      <c r="K122" s="163">
        <v>0</v>
      </c>
      <c r="L122" s="163">
        <v>1800</v>
      </c>
      <c r="M122" s="155" t="s">
        <v>320</v>
      </c>
      <c r="N122" s="154">
        <v>0</v>
      </c>
      <c r="O122" s="163">
        <v>0</v>
      </c>
      <c r="P122" s="163">
        <v>0</v>
      </c>
      <c r="Q122" s="156">
        <f t="shared" si="26"/>
        <v>8722</v>
      </c>
      <c r="R122" s="157"/>
    </row>
    <row r="123" spans="1:18" s="134" customFormat="1" ht="30.75" customHeight="1" x14ac:dyDescent="0.25">
      <c r="A123" s="158">
        <v>71</v>
      </c>
      <c r="B123" s="224" t="s">
        <v>284</v>
      </c>
      <c r="C123" s="160" t="s">
        <v>45</v>
      </c>
      <c r="D123" s="161" t="s">
        <v>112</v>
      </c>
      <c r="E123" s="162" t="s">
        <v>74</v>
      </c>
      <c r="F123" s="163">
        <v>2281</v>
      </c>
      <c r="G123" s="163">
        <v>250</v>
      </c>
      <c r="H123" s="163">
        <v>0</v>
      </c>
      <c r="I123" s="163">
        <v>0</v>
      </c>
      <c r="J123" s="163">
        <v>50</v>
      </c>
      <c r="K123" s="163">
        <v>0</v>
      </c>
      <c r="L123" s="163">
        <v>1000</v>
      </c>
      <c r="M123" s="155" t="s">
        <v>320</v>
      </c>
      <c r="N123" s="154">
        <v>0</v>
      </c>
      <c r="O123" s="163">
        <v>0</v>
      </c>
      <c r="P123" s="163">
        <v>0</v>
      </c>
      <c r="Q123" s="156">
        <f t="shared" si="26"/>
        <v>3581</v>
      </c>
      <c r="R123" s="157"/>
    </row>
    <row r="124" spans="1:18" s="134" customFormat="1" ht="30.75" customHeight="1" x14ac:dyDescent="0.25">
      <c r="A124" s="158">
        <v>72</v>
      </c>
      <c r="B124" s="224" t="s">
        <v>324</v>
      </c>
      <c r="C124" s="160" t="s">
        <v>45</v>
      </c>
      <c r="D124" s="161" t="s">
        <v>90</v>
      </c>
      <c r="E124" s="162" t="s">
        <v>74</v>
      </c>
      <c r="F124" s="163">
        <v>2281</v>
      </c>
      <c r="G124" s="163">
        <v>250</v>
      </c>
      <c r="H124" s="163">
        <v>0</v>
      </c>
      <c r="I124" s="163">
        <v>0</v>
      </c>
      <c r="J124" s="163">
        <v>75</v>
      </c>
      <c r="K124" s="163">
        <v>0</v>
      </c>
      <c r="L124" s="163">
        <v>1000</v>
      </c>
      <c r="M124" s="155" t="s">
        <v>320</v>
      </c>
      <c r="N124" s="154">
        <v>0</v>
      </c>
      <c r="O124" s="163">
        <v>0</v>
      </c>
      <c r="P124" s="163">
        <v>0</v>
      </c>
      <c r="Q124" s="156">
        <f t="shared" si="26"/>
        <v>3606</v>
      </c>
      <c r="R124" s="157"/>
    </row>
    <row r="125" spans="1:18" s="134" customFormat="1" ht="30.75" customHeight="1" x14ac:dyDescent="0.25">
      <c r="A125" s="158">
        <v>73</v>
      </c>
      <c r="B125" s="224" t="s">
        <v>305</v>
      </c>
      <c r="C125" s="160" t="s">
        <v>14</v>
      </c>
      <c r="D125" s="161" t="s">
        <v>267</v>
      </c>
      <c r="E125" s="162" t="s">
        <v>74</v>
      </c>
      <c r="F125" s="163">
        <v>6297</v>
      </c>
      <c r="G125" s="163">
        <v>250</v>
      </c>
      <c r="H125" s="163">
        <v>375</v>
      </c>
      <c r="I125" s="163">
        <v>0</v>
      </c>
      <c r="J125" s="163">
        <v>0</v>
      </c>
      <c r="K125" s="163">
        <v>0</v>
      </c>
      <c r="L125" s="163">
        <v>2000</v>
      </c>
      <c r="M125" s="155" t="s">
        <v>320</v>
      </c>
      <c r="N125" s="154">
        <v>0</v>
      </c>
      <c r="O125" s="163">
        <v>0</v>
      </c>
      <c r="P125" s="163">
        <v>0</v>
      </c>
      <c r="Q125" s="156">
        <f t="shared" si="26"/>
        <v>8922</v>
      </c>
      <c r="R125" s="157"/>
    </row>
    <row r="126" spans="1:18" s="134" customFormat="1" ht="27" customHeight="1" x14ac:dyDescent="0.25">
      <c r="A126" s="164"/>
      <c r="B126" s="218"/>
      <c r="C126" s="166"/>
      <c r="D126" s="167"/>
      <c r="E126" s="168"/>
      <c r="F126" s="169">
        <f t="shared" ref="F126:L126" si="27">SUM(F121:F125)</f>
        <v>24156</v>
      </c>
      <c r="G126" s="169">
        <f t="shared" si="27"/>
        <v>1250</v>
      </c>
      <c r="H126" s="169">
        <f t="shared" si="27"/>
        <v>750</v>
      </c>
      <c r="I126" s="169">
        <f t="shared" si="27"/>
        <v>0</v>
      </c>
      <c r="J126" s="169">
        <f t="shared" si="27"/>
        <v>125</v>
      </c>
      <c r="K126" s="169">
        <f t="shared" si="27"/>
        <v>0</v>
      </c>
      <c r="L126" s="169">
        <f t="shared" si="27"/>
        <v>8800</v>
      </c>
      <c r="M126" s="169"/>
      <c r="N126" s="169">
        <f>SUM(N121:N125)</f>
        <v>0</v>
      </c>
      <c r="O126" s="169">
        <f>SUM(O121:O125)</f>
        <v>0</v>
      </c>
      <c r="P126" s="169">
        <f>SUM(P121:P125)</f>
        <v>0</v>
      </c>
      <c r="Q126" s="169">
        <f>SUM(Q121:Q125)</f>
        <v>35081</v>
      </c>
      <c r="R126" s="170"/>
    </row>
    <row r="127" spans="1:18" s="134" customFormat="1" ht="29.25" customHeight="1" x14ac:dyDescent="0.25">
      <c r="A127" s="158"/>
      <c r="B127" s="222" t="s">
        <v>316</v>
      </c>
      <c r="C127" s="183"/>
      <c r="D127" s="161"/>
      <c r="E127" s="162"/>
      <c r="F127" s="163"/>
      <c r="G127" s="163"/>
      <c r="H127" s="163"/>
      <c r="I127" s="163"/>
      <c r="J127" s="163"/>
      <c r="K127" s="163"/>
      <c r="L127" s="163"/>
      <c r="M127" s="174"/>
      <c r="N127" s="175"/>
      <c r="O127" s="175"/>
      <c r="P127" s="175"/>
      <c r="Q127" s="156"/>
      <c r="R127" s="157"/>
    </row>
    <row r="128" spans="1:18" s="134" customFormat="1" ht="30.75" customHeight="1" x14ac:dyDescent="0.25">
      <c r="A128" s="158">
        <v>74</v>
      </c>
      <c r="B128" s="223" t="s">
        <v>40</v>
      </c>
      <c r="C128" s="160" t="s">
        <v>79</v>
      </c>
      <c r="D128" s="161" t="s">
        <v>350</v>
      </c>
      <c r="E128" s="162" t="s">
        <v>74</v>
      </c>
      <c r="F128" s="163">
        <v>7000</v>
      </c>
      <c r="G128" s="163">
        <v>250</v>
      </c>
      <c r="H128" s="163">
        <v>375</v>
      </c>
      <c r="I128" s="163">
        <v>0</v>
      </c>
      <c r="J128" s="163">
        <v>0</v>
      </c>
      <c r="K128" s="163">
        <v>0</v>
      </c>
      <c r="L128" s="163">
        <v>0</v>
      </c>
      <c r="M128" s="155" t="s">
        <v>320</v>
      </c>
      <c r="N128" s="154">
        <v>0</v>
      </c>
      <c r="O128" s="163">
        <v>0</v>
      </c>
      <c r="P128" s="163">
        <v>0</v>
      </c>
      <c r="Q128" s="156">
        <f t="shared" si="13"/>
        <v>7625</v>
      </c>
      <c r="R128" s="157"/>
    </row>
    <row r="129" spans="1:18" s="134" customFormat="1" ht="30.75" customHeight="1" x14ac:dyDescent="0.25">
      <c r="A129" s="158">
        <v>75</v>
      </c>
      <c r="B129" s="221" t="s">
        <v>246</v>
      </c>
      <c r="C129" s="160" t="s">
        <v>14</v>
      </c>
      <c r="D129" s="161" t="s">
        <v>269</v>
      </c>
      <c r="E129" s="162" t="s">
        <v>74</v>
      </c>
      <c r="F129" s="163">
        <v>6297</v>
      </c>
      <c r="G129" s="163">
        <v>250</v>
      </c>
      <c r="H129" s="163">
        <v>375</v>
      </c>
      <c r="I129" s="163">
        <v>0</v>
      </c>
      <c r="J129" s="163">
        <v>0</v>
      </c>
      <c r="K129" s="163">
        <v>0</v>
      </c>
      <c r="L129" s="163">
        <v>2000</v>
      </c>
      <c r="M129" s="155" t="s">
        <v>320</v>
      </c>
      <c r="N129" s="154">
        <v>0</v>
      </c>
      <c r="O129" s="163">
        <v>0</v>
      </c>
      <c r="P129" s="163">
        <v>0</v>
      </c>
      <c r="Q129" s="156">
        <f t="shared" si="13"/>
        <v>8922</v>
      </c>
      <c r="R129" s="157"/>
    </row>
    <row r="130" spans="1:18" s="135" customFormat="1" ht="30.75" customHeight="1" x14ac:dyDescent="0.25">
      <c r="A130" s="158">
        <v>76</v>
      </c>
      <c r="B130" s="223" t="s">
        <v>351</v>
      </c>
      <c r="C130" s="160" t="s">
        <v>14</v>
      </c>
      <c r="D130" s="161" t="s">
        <v>268</v>
      </c>
      <c r="E130" s="162" t="s">
        <v>74</v>
      </c>
      <c r="F130" s="163">
        <v>6297</v>
      </c>
      <c r="G130" s="163">
        <v>250</v>
      </c>
      <c r="H130" s="163">
        <v>375</v>
      </c>
      <c r="I130" s="163">
        <v>0</v>
      </c>
      <c r="J130" s="163">
        <v>0</v>
      </c>
      <c r="K130" s="163">
        <v>0</v>
      </c>
      <c r="L130" s="163">
        <v>2000</v>
      </c>
      <c r="M130" s="155" t="s">
        <v>320</v>
      </c>
      <c r="N130" s="154">
        <v>0</v>
      </c>
      <c r="O130" s="163">
        <v>0</v>
      </c>
      <c r="P130" s="163">
        <v>0</v>
      </c>
      <c r="Q130" s="156">
        <f t="shared" si="13"/>
        <v>8922</v>
      </c>
      <c r="R130" s="157"/>
    </row>
    <row r="131" spans="1:18" s="134" customFormat="1" ht="24" customHeight="1" x14ac:dyDescent="0.25">
      <c r="A131" s="164"/>
      <c r="B131" s="165"/>
      <c r="C131" s="166"/>
      <c r="D131" s="167"/>
      <c r="E131" s="168"/>
      <c r="F131" s="169">
        <f t="shared" ref="F131:L131" si="28">SUM(F128:F130)</f>
        <v>19594</v>
      </c>
      <c r="G131" s="169">
        <f t="shared" si="28"/>
        <v>750</v>
      </c>
      <c r="H131" s="169">
        <f t="shared" si="28"/>
        <v>1125</v>
      </c>
      <c r="I131" s="169">
        <f t="shared" si="28"/>
        <v>0</v>
      </c>
      <c r="J131" s="169">
        <f t="shared" si="28"/>
        <v>0</v>
      </c>
      <c r="K131" s="169">
        <f t="shared" si="28"/>
        <v>0</v>
      </c>
      <c r="L131" s="169">
        <f t="shared" si="28"/>
        <v>4000</v>
      </c>
      <c r="M131" s="169"/>
      <c r="N131" s="169">
        <f>SUM(N128:N130)</f>
        <v>0</v>
      </c>
      <c r="O131" s="169">
        <f>SUM(O128:O130)</f>
        <v>0</v>
      </c>
      <c r="P131" s="169">
        <f>SUM(P128:P130)</f>
        <v>0</v>
      </c>
      <c r="Q131" s="169">
        <f>SUM(Q128:Q130)</f>
        <v>25469</v>
      </c>
      <c r="R131" s="170"/>
    </row>
    <row r="132" spans="1:18" ht="26.25" customHeight="1" x14ac:dyDescent="0.25">
      <c r="A132" s="230"/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44"/>
    </row>
    <row r="133" spans="1:18" ht="15.75" customHeight="1" x14ac:dyDescent="0.25">
      <c r="A133" s="231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</row>
    <row r="134" spans="1:18" ht="22.5" customHeight="1" x14ac:dyDescent="0.25">
      <c r="A134" s="231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</row>
  </sheetData>
  <autoFilter ref="A8:TSP64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2024-12-06T15:29:59Z</cp:lastPrinted>
  <dcterms:created xsi:type="dcterms:W3CDTF">2013-03-15T15:22:55Z</dcterms:created>
  <dcterms:modified xsi:type="dcterms:W3CDTF">2025-03-10T18:35:25Z</dcterms:modified>
</cp:coreProperties>
</file>